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39" activeTab="0"/>
  </bookViews>
  <sheets>
    <sheet name="1. Receitas " sheetId="1" r:id="rId1"/>
    <sheet name="2. Orçamento Detalhado" sheetId="2" r:id="rId2"/>
    <sheet name="3. Pessoa Física e Obrigações" sheetId="3" r:id="rId3"/>
    <sheet name="4. Despesas com Combustível" sheetId="4" r:id="rId4"/>
    <sheet name="5. D.O.A. FADE" sheetId="5" r:id="rId5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'1. Receitas '!$A$2:$E$40</definedName>
    <definedName name="_xlnm.Print_Area" localSheetId="2">'3. Pessoa Física e Obrigações'!$A$1:$L$168</definedName>
    <definedName name="_xlnm.Print_Area" localSheetId="3">'4. Despesas com Combustível'!$A$1:$M$25</definedName>
  </definedNames>
  <calcPr fullCalcOnLoad="1"/>
</workbook>
</file>

<file path=xl/sharedStrings.xml><?xml version="1.0" encoding="utf-8"?>
<sst xmlns="http://schemas.openxmlformats.org/spreadsheetml/2006/main" count="566" uniqueCount="391">
  <si>
    <t>Nome Completo do Docente</t>
  </si>
  <si>
    <t>Valor da Hora</t>
  </si>
  <si>
    <t>Total a Receber</t>
  </si>
  <si>
    <t>DADOS FUNCIONAIS</t>
  </si>
  <si>
    <t>CÁLCULO DO PAGAMENTO</t>
  </si>
  <si>
    <t>Total (*)</t>
  </si>
  <si>
    <t>DESCRIÇÃO</t>
  </si>
  <si>
    <t>1. Inscrição para seleção</t>
  </si>
  <si>
    <t>Nº DE ALUNOS</t>
  </si>
  <si>
    <t>Nº DE MESES</t>
  </si>
  <si>
    <t>TOTAL</t>
  </si>
  <si>
    <t>VALOR (R$)</t>
  </si>
  <si>
    <t xml:space="preserve">TOTAL GERAL DAS RECEITAS  </t>
  </si>
  <si>
    <t xml:space="preserve">PESSOAL CONTRATADO: </t>
  </si>
  <si>
    <t>- INSS 20% (Prestador de serviços exceto bolsistas/estagiários e Pessoal Contratado)</t>
  </si>
  <si>
    <t>VALOR A RECEBER</t>
  </si>
  <si>
    <t>Mensal</t>
  </si>
  <si>
    <t>Total</t>
  </si>
  <si>
    <t>Coordenador</t>
  </si>
  <si>
    <t>Secretário</t>
  </si>
  <si>
    <t>Orientação de Monografia</t>
  </si>
  <si>
    <t>Palestrante Convidado</t>
  </si>
  <si>
    <r>
      <t xml:space="preserve">TOTAL </t>
    </r>
    <r>
      <rPr>
        <b/>
        <sz val="10"/>
        <color indexed="12"/>
        <rFont val="Times New Roman"/>
        <family val="1"/>
      </rPr>
      <t>(*)</t>
    </r>
  </si>
  <si>
    <t>Quant.</t>
  </si>
  <si>
    <t>Transporte</t>
  </si>
  <si>
    <t>Nº Meses</t>
  </si>
  <si>
    <t>Nome Completo</t>
  </si>
  <si>
    <t>Seguro</t>
  </si>
  <si>
    <t>Função</t>
  </si>
  <si>
    <t>CPF</t>
  </si>
  <si>
    <t>Nome Completo do Contratado</t>
  </si>
  <si>
    <t>Valor da Palestra</t>
  </si>
  <si>
    <t>Nº Palestras</t>
  </si>
  <si>
    <t>Nº Monografias</t>
  </si>
  <si>
    <t>Orientação Monografia</t>
  </si>
  <si>
    <t>(mm/aa - mm/aa)</t>
  </si>
  <si>
    <t xml:space="preserve">Período         </t>
  </si>
  <si>
    <t>Meses</t>
  </si>
  <si>
    <t>Receber</t>
  </si>
  <si>
    <t>Nº</t>
  </si>
  <si>
    <t>Total a</t>
  </si>
  <si>
    <t>SIAPE</t>
  </si>
  <si>
    <t>Matrícula</t>
  </si>
  <si>
    <t>Nome</t>
  </si>
  <si>
    <t>Origem</t>
  </si>
  <si>
    <t>Destino</t>
  </si>
  <si>
    <t>Tipo de combustível</t>
  </si>
  <si>
    <t>Valor Comb.</t>
  </si>
  <si>
    <t>Km/Litro</t>
  </si>
  <si>
    <t>Veículo</t>
  </si>
  <si>
    <t>Retorno</t>
  </si>
  <si>
    <t>Km Origem/Destino</t>
  </si>
  <si>
    <t xml:space="preserve">Quant. </t>
  </si>
  <si>
    <t>Item</t>
  </si>
  <si>
    <t>Descrição</t>
  </si>
  <si>
    <t>Unidade</t>
  </si>
  <si>
    <t>Valor Unitário</t>
  </si>
  <si>
    <t>Valor Total</t>
  </si>
  <si>
    <t>PERCENTUAL CORRESPONDENTE (%)</t>
  </si>
  <si>
    <t>Matrícula SIAPE/CPF**</t>
  </si>
  <si>
    <t>(**) Indicar SIAPE no caso de servidor público federal ou CPF no caso de docente externo sem vínculo com instituição federal.</t>
  </si>
  <si>
    <t>ITEM</t>
  </si>
  <si>
    <t xml:space="preserve">DESCRIÇÃO </t>
  </si>
  <si>
    <t>UN</t>
  </si>
  <si>
    <t xml:space="preserve">TOTAL </t>
  </si>
  <si>
    <t xml:space="preserve"> ORÇAMENTO DETALHADO </t>
  </si>
  <si>
    <t>Preço Médio Unitário</t>
  </si>
  <si>
    <t>Qtde.</t>
  </si>
  <si>
    <t>Cotação 1</t>
  </si>
  <si>
    <t>Cotação 2</t>
  </si>
  <si>
    <t>Cotação 3</t>
  </si>
  <si>
    <t xml:space="preserve"> TOTAL </t>
  </si>
  <si>
    <t>Preço unitário</t>
  </si>
  <si>
    <t>Empresa 1 (Nome/CNPJ)</t>
  </si>
  <si>
    <t>Empresa 2 (Nome/CNPJ)</t>
  </si>
  <si>
    <t>Empresa 3 (Nome/CNPJ)</t>
  </si>
  <si>
    <t>Justificativa para o valor unitário apresentado.</t>
  </si>
  <si>
    <t>SESMT (R$ 25,00 por funcionário contratado)</t>
  </si>
  <si>
    <t>A definir</t>
  </si>
  <si>
    <t>A definir (UFPE)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</si>
  <si>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</si>
  <si>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</si>
  <si>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</si>
  <si>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</si>
  <si>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</si>
  <si>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</si>
  <si>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</si>
  <si>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</si>
  <si>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</si>
  <si>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</si>
  <si>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 Material de Consumo (3390.30)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</si>
  <si>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</si>
  <si>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</si>
  <si>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</si>
  <si>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</si>
  <si>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</si>
  <si>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</si>
  <si>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</si>
  <si>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</si>
  <si>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</si>
  <si>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</si>
  <si>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</si>
  <si>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</si>
  <si>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</si>
  <si>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</si>
  <si>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</si>
  <si>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</si>
  <si>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 Passagens e Despesas com Locomoção (3390.33)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</si>
  <si>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</si>
  <si>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</si>
  <si>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</si>
  <si>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</si>
  <si>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</si>
  <si>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</si>
  <si>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</si>
  <si>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</si>
  <si>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</si>
  <si>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</si>
  <si>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</si>
  <si>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</si>
  <si>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</si>
  <si>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</si>
  <si>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</si>
  <si>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Decreto nº 5.992/2006</t>
  </si>
  <si>
    <t>Finalidade</t>
  </si>
  <si>
    <t>Função*</t>
  </si>
  <si>
    <r>
      <t>1. Diárias para Servidores Federais (3390.14)/</t>
    </r>
    <r>
      <rPr>
        <b/>
        <i/>
        <sz val="10"/>
        <rFont val="Times New Roman"/>
        <family val="1"/>
      </rPr>
      <t>Adiantamento de Viagens para Externos (3390.36.02)</t>
    </r>
  </si>
  <si>
    <t xml:space="preserve">Finalidade das passagens e despesas com locomoção:     </t>
  </si>
  <si>
    <t>NOME DO CURSO</t>
  </si>
  <si>
    <t>Supervisão Administrativa¹</t>
  </si>
  <si>
    <t>(*) Este total será inserido automaticamente na rubrica 3390.36 da Planilha 14.2 - Obs.: as funções acima não são obrigatórias. Trata-se das funções permitidas.</t>
  </si>
  <si>
    <t>Inscrições em congressos a definir, dependendo da submissão/aprovação dos trabalhos submetidos (despesa não obrigatória)</t>
  </si>
  <si>
    <t>Titulação</t>
  </si>
  <si>
    <t>A definir (Externo)¹</t>
  </si>
  <si>
    <t>Vínculo</t>
  </si>
  <si>
    <t>Remuneração a UFPE 13% (5% - Do Departamento ou Núcleo, 4% - Do Centro, 3%  Administração Central, 
1% - Fundo de Desenvolvimento Institucional) sobre o valor da receita bruta, exceto do Material Permanente.</t>
  </si>
  <si>
    <t xml:space="preserve">Seguro Estagiário (R$ 50,00 anual por estagiário) </t>
  </si>
  <si>
    <t xml:space="preserve">Previsão de Publicação do instrumento legal no Diário Oficial da União </t>
  </si>
  <si>
    <t>Vale transporte dos contratados</t>
  </si>
  <si>
    <t>Vale alimentação dos contratados</t>
  </si>
  <si>
    <t>(Alunos da graduação compatível com a área, comprovando através de relatórios periódicos (mensal) as  atividades por ele desenvolvidas no curso, considerando que  esse valor é reajustável anualmente).</t>
  </si>
  <si>
    <t>(Ver tabela salarial-docentes da UFPE)</t>
  </si>
  <si>
    <t>Vide Planilha em anexo.</t>
  </si>
  <si>
    <t>2.17</t>
  </si>
  <si>
    <t>2.18</t>
  </si>
  <si>
    <t>2.19</t>
  </si>
  <si>
    <t>2.20</t>
  </si>
  <si>
    <t>Despesas com combustível (Vide Planilha em anexo)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</si>
  <si>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</si>
  <si>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</si>
  <si>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</si>
  <si>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</si>
  <si>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</si>
  <si>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</si>
  <si>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</si>
  <si>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</si>
  <si>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</si>
  <si>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</si>
  <si>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</si>
  <si>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</si>
  <si>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</si>
  <si>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</si>
  <si>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</si>
  <si>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Disciplina</t>
  </si>
  <si>
    <t xml:space="preserve"> PROPOSTA ORÇAMENTÁRIA GLOBAL DO CURSO                                                                </t>
  </si>
  <si>
    <t>Fonte de Receitas</t>
  </si>
  <si>
    <t xml:space="preserve">SESMT </t>
  </si>
  <si>
    <t>Vale Transporte</t>
  </si>
  <si>
    <t>Vale Alimentação</t>
  </si>
  <si>
    <t>4. Outros Serviços de Terceiros - Pessoa Jurídica (3390.39)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</si>
  <si>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</si>
  <si>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</si>
  <si>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</si>
  <si>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</si>
  <si>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</si>
  <si>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</si>
  <si>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</si>
  <si>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</si>
  <si>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</si>
  <si>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</si>
  <si>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</si>
  <si>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</si>
  <si>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</si>
  <si>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</si>
  <si>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</si>
  <si>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 Aquisição de Software (4490.37)</t>
  </si>
  <si>
    <t>6. Equipamentos e Material Permanente (4490.52)</t>
  </si>
  <si>
    <t>7. Outros Serviços de Terceiros - Pessoa Física (3390.36)</t>
  </si>
  <si>
    <t>8. Obrigações Tributárias e Contributivas (3390.47)</t>
  </si>
  <si>
    <t>7.1 Planiha de Pagamento Docente</t>
  </si>
  <si>
    <t>7.3 Remuneração de Estagiários/Bolsistas</t>
  </si>
  <si>
    <t>7.4 Remuneração de Orientações de Monografia</t>
  </si>
  <si>
    <t>7.5 Remuneração de Palestrantes Convidados</t>
  </si>
  <si>
    <t>7.6 Remuneração de Pessoal Contratado</t>
  </si>
  <si>
    <t>8. OBRIGAÇÕES TRIBUTÁRIAS E CONTRIBUTIVAS - 3390.47</t>
  </si>
  <si>
    <r>
      <t>7. Outras Fontes (</t>
    </r>
    <r>
      <rPr>
        <sz val="10"/>
        <color indexed="10"/>
        <rFont val="Times New Roman"/>
        <family val="1"/>
      </rPr>
      <t>especificar</t>
    </r>
    <r>
      <rPr>
        <sz val="10"/>
        <rFont val="Times New Roman"/>
        <family val="1"/>
      </rPr>
      <t>)</t>
    </r>
  </si>
  <si>
    <t>Despesas Operacionais e Administrativas da Fundação de Apoio</t>
  </si>
  <si>
    <t>4.16</t>
  </si>
  <si>
    <t>4.17</t>
  </si>
  <si>
    <t>4.18</t>
  </si>
  <si>
    <t>4.19</t>
  </si>
  <si>
    <t>4.20</t>
  </si>
  <si>
    <t>Conforme Resolução nº 08/2018 do Conselho Universitário da UFPE</t>
  </si>
  <si>
    <t xml:space="preserve"> (Conforme Resolução nº 08/2018 do Conselho Universitário da UFPE)</t>
  </si>
  <si>
    <t>Vide Planilha em anexo. (Conforme Resolução nº 08/2018 do Conselho Universitário da UFPE)</t>
  </si>
  <si>
    <t>1. Diárias (3390.14)/Adiantamento de Viagens(3390.36.02)</t>
  </si>
  <si>
    <t>TOTAL GERAL DAS DESPESAS</t>
  </si>
  <si>
    <t>PLANO DE APLICAÇÃO DAS DESPESAS</t>
  </si>
  <si>
    <t>Despesas</t>
  </si>
  <si>
    <t>SALDO DE RECEITAS E DESPESAS (deve ser igual a zero)</t>
  </si>
  <si>
    <t>ida/volta</t>
  </si>
  <si>
    <t xml:space="preserve">As pesquisas de preços para passagens aéreas não foram apresentadas, tendo em vista que o valor apresenta grande oscilação de acordo com o trecho e com o período da compra (o valor unitário indicado corresponderá a uma estimativa). Contudo, destaca-se que, quando da realização da referida despesa, deverá ser observada a legislação pertinente e os preços praticados pelo mercado, bem como os devidos processos de aquisição pela FADE.       </t>
  </si>
  <si>
    <t>Disponibilizado pela Fundação de Apoio.</t>
  </si>
  <si>
    <t>Não se aplica</t>
  </si>
  <si>
    <t>Inviável cotação, em virtude da impossibilidade de prever quais materiais/equipamentos precisarão de manutenção corretiva, que será necessária quando da ocorrência de sinistro.</t>
  </si>
  <si>
    <t>Boletos bancários (matrícula e mensalidade)</t>
  </si>
  <si>
    <t>boleto</t>
  </si>
  <si>
    <t>Limite de valores</t>
  </si>
  <si>
    <t>Adjunto Especialista:</t>
  </si>
  <si>
    <t xml:space="preserve">Adjunto Mestre: </t>
  </si>
  <si>
    <t>Adjunto Doutor:</t>
  </si>
  <si>
    <t xml:space="preserve">Associado Doutor: </t>
  </si>
  <si>
    <t xml:space="preserve">Titular Doutor: </t>
  </si>
  <si>
    <t>Coordenador:</t>
  </si>
  <si>
    <t>Secretário (UFPE):</t>
  </si>
  <si>
    <t>Supervisão Administrativa:</t>
  </si>
  <si>
    <t>R$ 6,00 por dia</t>
  </si>
  <si>
    <t>Por orientação:</t>
  </si>
  <si>
    <t>até R$ 1.200,00</t>
  </si>
  <si>
    <t>Estagiário 20h:</t>
  </si>
  <si>
    <t>Estagiário 30h:</t>
  </si>
  <si>
    <t>Transporte:</t>
  </si>
  <si>
    <t>até R$ 1.428,00</t>
  </si>
  <si>
    <t>Secretário (externo):</t>
  </si>
  <si>
    <t>Vale Transporte:</t>
  </si>
  <si>
    <t>Vale Alimentação:</t>
  </si>
  <si>
    <t>até R$ 458,00</t>
  </si>
  <si>
    <t>consultar FADE</t>
  </si>
  <si>
    <t>Observações adicionais: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</si>
  <si>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</si>
  <si>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</si>
  <si>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</si>
  <si>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</si>
  <si>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</si>
  <si>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</si>
  <si>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</si>
  <si>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</si>
  <si>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</si>
  <si>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</si>
  <si>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Passagens aéreas nacionais</t>
  </si>
  <si>
    <t>Passagens aéreas internacionais</t>
  </si>
  <si>
    <r>
      <t>Serviço de manutenção corretiva (</t>
    </r>
    <r>
      <rPr>
        <sz val="10"/>
        <color indexed="10"/>
        <rFont val="Times New Roman"/>
        <family val="1"/>
      </rPr>
      <t>especificar a manutenção</t>
    </r>
    <r>
      <rPr>
        <sz val="10"/>
        <rFont val="Times New Roman"/>
        <family val="1"/>
      </rPr>
      <t xml:space="preserve">) (despesa não obrigatória)   </t>
    </r>
  </si>
  <si>
    <t>6.16</t>
  </si>
  <si>
    <t>6.17</t>
  </si>
  <si>
    <t>6.18</t>
  </si>
  <si>
    <t>6.19</t>
  </si>
  <si>
    <t>6.20</t>
  </si>
  <si>
    <t>Valores do Decreto nº 5.992/2006</t>
  </si>
  <si>
    <t>Brasília, Manuas, Rio de Janeiro</t>
  </si>
  <si>
    <t>Recife, Salvador, São Paulo</t>
  </si>
  <si>
    <t>Outras capitais de Estados</t>
  </si>
  <si>
    <t>Demais localidades</t>
  </si>
  <si>
    <t>Belo Horizonte, Fortaleza, Porto Alegre</t>
  </si>
  <si>
    <t>Adicional* de Embarque e Desembarque</t>
  </si>
  <si>
    <t>*O adcional é por viagem (não é proporcional à quant. de diárias)</t>
  </si>
  <si>
    <t>até R$ 231,52</t>
  </si>
  <si>
    <t>até R$ 289,39</t>
  </si>
  <si>
    <t xml:space="preserve"> até R$ 414,80</t>
  </si>
  <si>
    <t>até R$ 583,24</t>
  </si>
  <si>
    <t>até R$ 641,56</t>
  </si>
  <si>
    <t>No caso de externos, usar como referência o adjunto.</t>
  </si>
  <si>
    <r>
      <t>¹ Para a definição do quantitativo de palestrantes, será respeitado o limite de 2/3 da equipe</t>
    </r>
    <r>
      <rPr>
        <i/>
        <u val="single"/>
        <sz val="10"/>
        <rFont val="Times New Roman"/>
        <family val="1"/>
      </rPr>
      <t xml:space="preserve"> total</t>
    </r>
    <r>
      <rPr>
        <i/>
        <sz val="10"/>
        <rFont val="Times New Roman"/>
        <family val="1"/>
      </rPr>
      <t xml:space="preserve"> do Curso ser composta por pessoal vinculado à UFPE, conforme estabelecido no Decreto nº 7.423/2010 e na Resolução nº 08/2018-UFPE.     </t>
    </r>
  </si>
  <si>
    <t>Custos de Gerenciamento FADE (até 7%) (D.O.A.) (Detalhamento do item 4 do Orçamento Detalhado)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</si>
  <si>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</si>
  <si>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</si>
  <si>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</si>
  <si>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</si>
  <si>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</si>
  <si>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</si>
  <si>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</si>
  <si>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</si>
  <si>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</si>
  <si>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</si>
  <si>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</si>
  <si>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</si>
  <si>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</si>
  <si>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</si>
  <si>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</si>
  <si>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</si>
  <si>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</si>
  <si>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</si>
  <si>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</si>
  <si>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</si>
  <si>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</si>
  <si>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</si>
  <si>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</si>
  <si>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</si>
  <si>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</si>
  <si>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</si>
  <si>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</si>
  <si>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</si>
  <si>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</si>
  <si>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</si>
  <si>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</si>
  <si>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</si>
  <si>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</si>
  <si>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</si>
  <si>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</si>
  <si>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</si>
  <si>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</si>
  <si>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</si>
  <si>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</si>
  <si>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</si>
  <si>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5.6</t>
  </si>
  <si>
    <t>5.7</t>
  </si>
  <si>
    <t>5.8</t>
  </si>
  <si>
    <t>5.9</t>
  </si>
  <si>
    <t>5.10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</si>
  <si>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</si>
  <si>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</si>
  <si>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</si>
  <si>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</si>
  <si>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</si>
  <si>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</si>
  <si>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</si>
  <si>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</si>
  <si>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</si>
  <si>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</si>
  <si>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</si>
  <si>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</si>
  <si>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</si>
  <si>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</si>
  <si>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</si>
  <si>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</si>
  <si>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</si>
  <si>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</si>
  <si>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</si>
  <si>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</si>
  <si>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</si>
  <si>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</si>
  <si>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</si>
  <si>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</si>
  <si>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</si>
  <si>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</si>
  <si>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</si>
  <si>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</si>
  <si>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</si>
  <si>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</si>
  <si>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Obs.: Para Diárias Internacionais, observar o Decreto nº 71.733/1973.</t>
  </si>
  <si>
    <t>ENCARGOS (GRUPO A)</t>
  </si>
  <si>
    <t xml:space="preserve"> 9,09%</t>
  </si>
  <si>
    <t>8,33%</t>
  </si>
  <si>
    <t xml:space="preserve"> 11,11%</t>
  </si>
  <si>
    <t>1,00%</t>
  </si>
  <si>
    <t>8,00%</t>
  </si>
  <si>
    <t>28,34%</t>
  </si>
  <si>
    <t>PROVISÕES (GRUPO B)</t>
  </si>
  <si>
    <t>QUESTÕES TRABALHISTAS (GRUPO C)</t>
  </si>
  <si>
    <t>Limite de valores por hora</t>
  </si>
  <si>
    <t>Limite de valores por função</t>
  </si>
  <si>
    <t>Limite de valores mensais</t>
  </si>
  <si>
    <t>Por palestra:</t>
  </si>
  <si>
    <t>4. Outras Fontes (alunos bolsistas e/ou servidores)</t>
  </si>
  <si>
    <t>5. Outras Fontes (alunos especiais / disciplinas isoladas)</t>
  </si>
  <si>
    <t>6. Outras Fontes (alunos desistentes / reprovados)</t>
  </si>
  <si>
    <r>
      <t>Quant. Alunos Regulares (Pagantes:</t>
    </r>
    <r>
      <rPr>
        <i/>
        <sz val="9"/>
        <color indexed="10"/>
        <rFont val="Times New Roman"/>
        <family val="1"/>
      </rPr>
      <t xml:space="preserve"> XX; </t>
    </r>
    <r>
      <rPr>
        <i/>
        <sz val="9"/>
        <rFont val="Times New Roman"/>
        <family val="1"/>
      </rPr>
      <t xml:space="preserve">Bosistas: </t>
    </r>
    <r>
      <rPr>
        <i/>
        <sz val="9"/>
        <color indexed="10"/>
        <rFont val="Times New Roman"/>
        <family val="1"/>
      </rPr>
      <t xml:space="preserve">XX; </t>
    </r>
    <r>
      <rPr>
        <i/>
        <sz val="9"/>
        <rFont val="Times New Roman"/>
        <family val="1"/>
      </rPr>
      <t>Servidores:</t>
    </r>
    <r>
      <rPr>
        <i/>
        <sz val="9"/>
        <color indexed="10"/>
        <rFont val="Times New Roman"/>
        <family val="1"/>
      </rPr>
      <t xml:space="preserve"> XX</t>
    </r>
    <r>
      <rPr>
        <i/>
        <sz val="9"/>
        <rFont val="Times New Roman"/>
        <family val="1"/>
      </rPr>
      <t xml:space="preserve">); Quant. Alunos Especiais (disciplinas isoladas): </t>
    </r>
    <r>
      <rPr>
        <i/>
        <sz val="9"/>
        <color indexed="10"/>
        <rFont val="Times New Roman"/>
        <family val="1"/>
      </rPr>
      <t xml:space="preserve">XX; </t>
    </r>
  </si>
  <si>
    <r>
      <t xml:space="preserve">Quant. Alunos Desisitentes / Reprovados: </t>
    </r>
    <r>
      <rPr>
        <i/>
        <sz val="9"/>
        <color indexed="10"/>
        <rFont val="Times New Roman"/>
        <family val="1"/>
      </rPr>
      <t>XX</t>
    </r>
  </si>
  <si>
    <t>até R$ 1.223,48</t>
  </si>
  <si>
    <t>até R$  4.180,66</t>
  </si>
  <si>
    <t>2. Matrículas - pagamento através de boleto</t>
  </si>
  <si>
    <t>2. Matrículas - pagamento através de cartão de crédito</t>
  </si>
  <si>
    <t>3. Mensalidades - pagamento através de boleto</t>
  </si>
  <si>
    <t>3. Mensalidades - pagamento através de cartão de crédito</t>
  </si>
  <si>
    <t>Despesas com Combustível¹ (detalhamento do item 4 do Orçamento Detalhado)</t>
  </si>
  <si>
    <t xml:space="preserve">¹Despesa exclusiva para deslocamento de docentes de outras localidades. </t>
  </si>
  <si>
    <t>Finalidade da despesa</t>
  </si>
  <si>
    <t>Carga Horária no Curso</t>
  </si>
  <si>
    <t>Carga Horária Extra (até 50%)</t>
  </si>
  <si>
    <t>até o valor de 10h/a da titulação</t>
  </si>
  <si>
    <t>¹ Para a função supervisão administrativa (caso seja necessária): observar o art. 27 da Resolução nº 28/2020 - CEPE, que estabelece que poderá haver uma Supervisão Administrativa quando, no mesmo órgão proponente, existirem três ou mais turmas em andamento, devendo a previsão de remunração constar apenas na proposta de um dos convênios, anexando-se a justificativa da supervisão nos demais convênios em andamento.</t>
  </si>
  <si>
    <t>adicional:</t>
  </si>
  <si>
    <t>conforme titulação</t>
  </si>
  <si>
    <t>Adicional</t>
  </si>
  <si>
    <t>O total de orientações considera a quantidade de alunos regulares/pagantes matriculados e o número de alunos bolsistas e servidores.</t>
  </si>
  <si>
    <t>7.2 Remuneração de Coordenador/Secretário/Outros</t>
  </si>
  <si>
    <t>(Ver resolução 28/2020 CEPE)</t>
  </si>
  <si>
    <t>* Poderá constar a função nesta Planilha 7.6 quando não constar na Planilha 7.2.</t>
  </si>
  <si>
    <t xml:space="preserve">    - Provisões e Questões Trabalhistas (45,83%)</t>
  </si>
  <si>
    <t>- Encargos (37,34%)</t>
  </si>
  <si>
    <t xml:space="preserve"> 8 orientações</t>
  </si>
  <si>
    <t xml:space="preserve">Permitido a cada orientador do curso ser remunerado por no máximo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</si>
</sst>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;[Red]0"/>
    <numFmt numFmtId="175" formatCode="#,##0;[Red]#,##0"/>
    <numFmt numFmtId="176" formatCode="&quot;R$ &quot;#,##0.00"/>
    <numFmt numFmtId="177" formatCode="0_);\(0\)"/>
    <numFmt numFmtId="178" formatCode="\ \ \ \ \ "/>
    <numFmt numFmtId="179" formatCode="[$-416]dddd\,\ d&quot; de &quot;mmmm&quot; de &quot;yyyy"/>
    <numFmt numFmtId="180" formatCode="0.00_);\(0.0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0.000"/>
    <numFmt numFmtId="191" formatCode="&quot;R$&quot;\ #,##0.00"/>
    <numFmt numFmtId="192" formatCode="&quot;Ativado&quot;;&quot;Ativado&quot;;&quot;Desativado&quot;"/>
  </numFmts>
  <fonts count="6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sz val="8"/>
      <color indexed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0000CC"/>
      <name val="Times New Roman"/>
      <family val="1"/>
    </font>
    <font>
      <b/>
      <sz val="11"/>
      <color rgb="FFFF0000"/>
      <name val="Times New Roman"/>
      <family val="1"/>
    </font>
    <font>
      <sz val="1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71" fontId="2" fillId="0" borderId="10" xfId="64" applyFont="1" applyFill="1" applyBorder="1" applyAlignment="1" applyProtection="1">
      <alignment horizontal="left" vertical="top" wrapText="1"/>
      <protection locked="0"/>
    </xf>
    <xf numFmtId="171" fontId="2" fillId="0" borderId="10" xfId="64" applyFont="1" applyFill="1" applyBorder="1" applyAlignment="1" applyProtection="1">
      <alignment horizontal="center" vertical="top" wrapText="1"/>
      <protection locked="0"/>
    </xf>
    <xf numFmtId="171" fontId="2" fillId="0" borderId="10" xfId="64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87" fontId="2" fillId="0" borderId="10" xfId="64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178" fontId="3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64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4" fontId="4" fillId="33" borderId="10" xfId="64" applyNumberFormat="1" applyFont="1" applyFill="1" applyBorder="1" applyAlignment="1" applyProtection="1">
      <alignment horizontal="right" vertical="top" wrapText="1"/>
      <protection/>
    </xf>
    <xf numFmtId="4" fontId="2" fillId="33" borderId="10" xfId="64" applyNumberFormat="1" applyFont="1" applyFill="1" applyBorder="1" applyAlignment="1" applyProtection="1">
      <alignment horizontal="right" vertical="top" wrapText="1"/>
      <protection/>
    </xf>
    <xf numFmtId="4" fontId="4" fillId="33" borderId="10" xfId="46" applyNumberFormat="1" applyFont="1" applyFill="1" applyBorder="1" applyAlignment="1" applyProtection="1">
      <alignment horizontal="right" vertical="top" wrapText="1"/>
      <protection hidden="1"/>
    </xf>
    <xf numFmtId="171" fontId="4" fillId="33" borderId="10" xfId="64" applyFont="1" applyFill="1" applyBorder="1" applyAlignment="1" applyProtection="1">
      <alignment horizontal="center" vertical="center" wrapText="1"/>
      <protection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12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178" fontId="4" fillId="33" borderId="14" xfId="0" applyNumberFormat="1" applyFont="1" applyFill="1" applyBorder="1" applyAlignment="1" applyProtection="1">
      <alignment vertical="center" wrapText="1"/>
      <protection/>
    </xf>
    <xf numFmtId="170" fontId="4" fillId="33" borderId="10" xfId="46" applyFont="1" applyFill="1" applyBorder="1" applyAlignment="1" applyProtection="1">
      <alignment horizontal="center" vertical="top" wrapText="1"/>
      <protection hidden="1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170" fontId="4" fillId="33" borderId="17" xfId="46" applyFont="1" applyFill="1" applyBorder="1" applyAlignment="1" applyProtection="1">
      <alignment horizontal="center" vertical="top" wrapText="1"/>
      <protection hidden="1"/>
    </xf>
    <xf numFmtId="171" fontId="2" fillId="34" borderId="10" xfId="64" applyFont="1" applyFill="1" applyBorder="1" applyAlignment="1" applyProtection="1">
      <alignment horizontal="center"/>
      <protection locked="0"/>
    </xf>
    <xf numFmtId="178" fontId="7" fillId="0" borderId="18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64" applyNumberFormat="1" applyFont="1" applyFill="1" applyBorder="1" applyAlignment="1" applyProtection="1">
      <alignment horizontal="right" vertical="distributed"/>
      <protection hidden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8" fontId="4" fillId="33" borderId="19" xfId="0" applyNumberFormat="1" applyFont="1" applyFill="1" applyBorder="1" applyAlignment="1" applyProtection="1">
      <alignment/>
      <protection/>
    </xf>
    <xf numFmtId="178" fontId="4" fillId="33" borderId="20" xfId="0" applyNumberFormat="1" applyFont="1" applyFill="1" applyBorder="1" applyAlignment="1" applyProtection="1">
      <alignment/>
      <protection/>
    </xf>
    <xf numFmtId="178" fontId="4" fillId="33" borderId="21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 vertical="center" wrapText="1"/>
      <protection/>
    </xf>
    <xf numFmtId="171" fontId="2" fillId="33" borderId="10" xfId="64" applyFont="1" applyFill="1" applyBorder="1" applyAlignment="1" applyProtection="1">
      <alignment vertical="top" wrapText="1"/>
      <protection hidden="1"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9" xfId="0" applyNumberFormat="1" applyFont="1" applyFill="1" applyBorder="1" applyAlignment="1" applyProtection="1">
      <alignment horizontal="center" vertical="center" wrapText="1"/>
      <protection/>
    </xf>
    <xf numFmtId="170" fontId="4" fillId="0" borderId="20" xfId="46" applyFont="1" applyFill="1" applyBorder="1" applyAlignment="1" applyProtection="1">
      <alignment horizontal="center" vertical="top" wrapText="1"/>
      <protection hidden="1"/>
    </xf>
    <xf numFmtId="170" fontId="4" fillId="0" borderId="22" xfId="46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64" applyNumberFormat="1" applyFont="1" applyFill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4" fontId="2" fillId="0" borderId="0" xfId="64" applyNumberFormat="1" applyFont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justify"/>
      <protection/>
    </xf>
    <xf numFmtId="4" fontId="2" fillId="0" borderId="0" xfId="0" applyNumberFormat="1" applyFont="1" applyAlignment="1" applyProtection="1">
      <alignment horizontal="left" vertical="justify"/>
      <protection/>
    </xf>
    <xf numFmtId="0" fontId="2" fillId="0" borderId="0" xfId="0" applyFont="1" applyAlignment="1" applyProtection="1">
      <alignment horizontal="justify" vertical="justify"/>
      <protection/>
    </xf>
    <xf numFmtId="4" fontId="2" fillId="0" borderId="0" xfId="0" applyNumberFormat="1" applyFont="1" applyAlignment="1" applyProtection="1">
      <alignment/>
      <protection/>
    </xf>
    <xf numFmtId="0" fontId="4" fillId="8" borderId="12" xfId="0" applyFont="1" applyFill="1" applyBorder="1" applyAlignment="1" applyProtection="1">
      <alignment horizontal="justify" vertical="justify"/>
      <protection/>
    </xf>
    <xf numFmtId="0" fontId="2" fillId="8" borderId="12" xfId="0" applyFont="1" applyFill="1" applyBorder="1" applyAlignment="1" applyProtection="1">
      <alignment horizontal="justify" vertical="justify"/>
      <protection/>
    </xf>
    <xf numFmtId="8" fontId="2" fillId="8" borderId="23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vertical="top" wrapText="1"/>
      <protection/>
    </xf>
    <xf numFmtId="4" fontId="2" fillId="33" borderId="19" xfId="0" applyNumberFormat="1" applyFont="1" applyFill="1" applyBorder="1" applyAlignment="1" applyProtection="1">
      <alignment vertical="justify" wrapText="1"/>
      <protection/>
    </xf>
    <xf numFmtId="8" fontId="2" fillId="8" borderId="24" xfId="0" applyNumberFormat="1" applyFont="1" applyFill="1" applyBorder="1" applyAlignment="1" applyProtection="1">
      <alignment horizontal="right"/>
      <protection/>
    </xf>
    <xf numFmtId="8" fontId="2" fillId="8" borderId="25" xfId="0" applyNumberFormat="1" applyFont="1" applyFill="1" applyBorder="1" applyAlignment="1" applyProtection="1">
      <alignment horizontal="right"/>
      <protection/>
    </xf>
    <xf numFmtId="0" fontId="4" fillId="33" borderId="26" xfId="0" applyFont="1" applyFill="1" applyBorder="1" applyAlignment="1" applyProtection="1">
      <alignment vertical="top" wrapText="1"/>
      <protection/>
    </xf>
    <xf numFmtId="4" fontId="4" fillId="33" borderId="26" xfId="0" applyNumberFormat="1" applyFont="1" applyFill="1" applyBorder="1" applyAlignment="1" applyProtection="1">
      <alignment vertical="top" wrapText="1"/>
      <protection/>
    </xf>
    <xf numFmtId="4" fontId="2" fillId="33" borderId="27" xfId="0" applyNumberFormat="1" applyFont="1" applyFill="1" applyBorder="1" applyAlignment="1" applyProtection="1">
      <alignment vertical="justify" wrapText="1"/>
      <protection/>
    </xf>
    <xf numFmtId="4" fontId="2" fillId="33" borderId="26" xfId="0" applyNumberFormat="1" applyFont="1" applyFill="1" applyBorder="1" applyAlignment="1" applyProtection="1">
      <alignment vertical="justify" wrapText="1"/>
      <protection/>
    </xf>
    <xf numFmtId="4" fontId="4" fillId="33" borderId="28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justify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justify" vertical="justify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horizontal="justify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horizontal="justify" vertical="top" wrapText="1"/>
      <protection/>
    </xf>
    <xf numFmtId="0" fontId="4" fillId="35" borderId="0" xfId="0" applyFont="1" applyFill="1" applyBorder="1" applyAlignment="1" applyProtection="1">
      <alignment horizontal="justify" vertical="justify" wrapText="1"/>
      <protection/>
    </xf>
    <xf numFmtId="4" fontId="4" fillId="35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justify" vertical="justify" wrapText="1"/>
      <protection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" fontId="2" fillId="35" borderId="10" xfId="0" applyNumberFormat="1" applyFont="1" applyFill="1" applyBorder="1" applyAlignment="1" applyProtection="1">
      <alignment horizontal="right" wrapText="1"/>
      <protection locked="0"/>
    </xf>
    <xf numFmtId="0" fontId="2" fillId="35" borderId="10" xfId="0" applyFont="1" applyFill="1" applyBorder="1" applyAlignment="1" applyProtection="1">
      <alignment horizontal="justify" vertical="justify" wrapText="1"/>
      <protection locked="0"/>
    </xf>
    <xf numFmtId="0" fontId="2" fillId="35" borderId="10" xfId="0" applyFont="1" applyFill="1" applyBorder="1" applyAlignment="1" applyProtection="1">
      <alignment horizontal="justify" vertical="top" wrapText="1"/>
      <protection locked="0"/>
    </xf>
    <xf numFmtId="0" fontId="2" fillId="35" borderId="10" xfId="0" applyFont="1" applyFill="1" applyBorder="1" applyAlignment="1" applyProtection="1">
      <alignment horizontal="right" wrapText="1"/>
      <protection locked="0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justify" vertical="justify" wrapText="1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 horizontal="right"/>
      <protection/>
    </xf>
    <xf numFmtId="0" fontId="2" fillId="8" borderId="29" xfId="0" applyFont="1" applyFill="1" applyBorder="1" applyAlignment="1" applyProtection="1">
      <alignment/>
      <protection/>
    </xf>
    <xf numFmtId="0" fontId="2" fillId="8" borderId="29" xfId="0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/>
      <protection/>
    </xf>
    <xf numFmtId="8" fontId="2" fillId="8" borderId="14" xfId="0" applyNumberFormat="1" applyFont="1" applyFill="1" applyBorder="1" applyAlignment="1" applyProtection="1">
      <alignment horizontal="right"/>
      <protection/>
    </xf>
    <xf numFmtId="170" fontId="4" fillId="33" borderId="10" xfId="46" applyFont="1" applyFill="1" applyBorder="1" applyAlignment="1" applyProtection="1">
      <alignment/>
      <protection/>
    </xf>
    <xf numFmtId="171" fontId="2" fillId="0" borderId="0" xfId="64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8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/>
      <protection/>
    </xf>
    <xf numFmtId="0" fontId="2" fillId="8" borderId="14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8" fillId="0" borderId="22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30" xfId="0" applyFont="1" applyBorder="1" applyAlignment="1" applyProtection="1">
      <alignment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justify"/>
      <protection/>
    </xf>
    <xf numFmtId="171" fontId="2" fillId="33" borderId="10" xfId="0" applyNumberFormat="1" applyFont="1" applyFill="1" applyBorder="1" applyAlignment="1" applyProtection="1">
      <alignment/>
      <protection/>
    </xf>
    <xf numFmtId="8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23" xfId="0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right"/>
      <protection/>
    </xf>
    <xf numFmtId="2" fontId="2" fillId="33" borderId="10" xfId="64" applyNumberFormat="1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171" fontId="2" fillId="33" borderId="10" xfId="64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/>
      <protection/>
    </xf>
    <xf numFmtId="171" fontId="4" fillId="33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10" xfId="49" applyFont="1" applyBorder="1" applyAlignment="1" applyProtection="1">
      <alignment horizontal="center"/>
      <protection locked="0"/>
    </xf>
    <xf numFmtId="0" fontId="2" fillId="0" borderId="19" xfId="49" applyFont="1" applyBorder="1" applyAlignment="1" applyProtection="1">
      <alignment horizontal="center"/>
      <protection locked="0"/>
    </xf>
    <xf numFmtId="4" fontId="2" fillId="0" borderId="10" xfId="49" applyNumberFormat="1" applyFont="1" applyBorder="1" applyAlignment="1" applyProtection="1">
      <alignment horizontal="center"/>
      <protection locked="0"/>
    </xf>
    <xf numFmtId="3" fontId="2" fillId="0" borderId="10" xfId="49" applyNumberFormat="1" applyFont="1" applyBorder="1" applyAlignment="1" applyProtection="1">
      <alignment horizontal="center"/>
      <protection locked="0"/>
    </xf>
    <xf numFmtId="4" fontId="2" fillId="0" borderId="19" xfId="49" applyNumberFormat="1" applyFont="1" applyBorder="1" applyAlignment="1" applyProtection="1">
      <alignment horizontal="center"/>
      <protection locked="0"/>
    </xf>
    <xf numFmtId="2" fontId="61" fillId="0" borderId="19" xfId="55" applyNumberFormat="1" applyFont="1" applyBorder="1" applyAlignment="1" applyProtection="1">
      <alignment horizontal="center"/>
      <protection locked="0"/>
    </xf>
    <xf numFmtId="2" fontId="61" fillId="0" borderId="10" xfId="55" applyNumberFormat="1" applyFont="1" applyBorder="1" applyAlignment="1" applyProtection="1">
      <alignment horizontal="center"/>
      <protection locked="0"/>
    </xf>
    <xf numFmtId="170" fontId="4" fillId="36" borderId="10" xfId="46" applyFont="1" applyFill="1" applyBorder="1" applyAlignment="1" applyProtection="1">
      <alignment vertical="center" wrapText="1"/>
      <protection locked="0"/>
    </xf>
    <xf numFmtId="170" fontId="4" fillId="36" borderId="19" xfId="46" applyFont="1" applyFill="1" applyBorder="1" applyAlignment="1" applyProtection="1">
      <alignment vertical="center" wrapText="1"/>
      <protection locked="0"/>
    </xf>
    <xf numFmtId="171" fontId="4" fillId="33" borderId="10" xfId="64" applyFont="1" applyFill="1" applyBorder="1" applyAlignment="1">
      <alignment/>
    </xf>
    <xf numFmtId="171" fontId="4" fillId="33" borderId="10" xfId="64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 vertical="justify" wrapText="1"/>
      <protection locked="0"/>
    </xf>
    <xf numFmtId="171" fontId="2" fillId="0" borderId="10" xfId="64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justify"/>
      <protection/>
    </xf>
    <xf numFmtId="0" fontId="10" fillId="0" borderId="0" xfId="0" applyFont="1" applyFill="1" applyAlignment="1" applyProtection="1">
      <alignment horizontal="left" vertical="justify"/>
      <protection/>
    </xf>
    <xf numFmtId="0" fontId="2" fillId="0" borderId="0" xfId="0" applyFont="1" applyFill="1" applyAlignment="1" applyProtection="1">
      <alignment horizontal="justify" vertical="justify"/>
      <protection/>
    </xf>
    <xf numFmtId="4" fontId="2" fillId="0" borderId="0" xfId="0" applyNumberFormat="1" applyFont="1" applyFill="1" applyAlignment="1" applyProtection="1">
      <alignment/>
      <protection/>
    </xf>
    <xf numFmtId="0" fontId="2" fillId="8" borderId="24" xfId="0" applyFont="1" applyFill="1" applyBorder="1" applyAlignment="1" applyProtection="1">
      <alignment horizontal="justify" vertical="justify"/>
      <protection/>
    </xf>
    <xf numFmtId="0" fontId="2" fillId="8" borderId="25" xfId="0" applyFont="1" applyFill="1" applyBorder="1" applyAlignment="1" applyProtection="1">
      <alignment horizontal="justify" vertical="justify"/>
      <protection/>
    </xf>
    <xf numFmtId="0" fontId="2" fillId="8" borderId="21" xfId="0" applyFont="1" applyFill="1" applyBorder="1" applyAlignment="1" applyProtection="1">
      <alignment horizontal="justify" vertical="justify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justify"/>
      <protection/>
    </xf>
    <xf numFmtId="171" fontId="2" fillId="33" borderId="14" xfId="0" applyNumberFormat="1" applyFont="1" applyFill="1" applyBorder="1" applyAlignment="1" applyProtection="1">
      <alignment/>
      <protection/>
    </xf>
    <xf numFmtId="1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178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left"/>
      <protection/>
    </xf>
    <xf numFmtId="0" fontId="2" fillId="8" borderId="23" xfId="0" applyFont="1" applyFill="1" applyBorder="1" applyAlignment="1" applyProtection="1">
      <alignment/>
      <protection/>
    </xf>
    <xf numFmtId="0" fontId="2" fillId="8" borderId="24" xfId="0" applyFont="1" applyFill="1" applyBorder="1" applyAlignment="1" applyProtection="1">
      <alignment/>
      <protection/>
    </xf>
    <xf numFmtId="0" fontId="2" fillId="8" borderId="25" xfId="0" applyFont="1" applyFill="1" applyBorder="1" applyAlignment="1" applyProtection="1">
      <alignment/>
      <protection/>
    </xf>
    <xf numFmtId="171" fontId="0" fillId="33" borderId="10" xfId="64" applyFont="1" applyFill="1" applyBorder="1" applyAlignment="1">
      <alignment/>
    </xf>
    <xf numFmtId="171" fontId="4" fillId="33" borderId="10" xfId="64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171" fontId="2" fillId="33" borderId="10" xfId="64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171" fontId="2" fillId="33" borderId="10" xfId="64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2" fillId="37" borderId="13" xfId="0" applyFont="1" applyFill="1" applyBorder="1" applyAlignment="1" applyProtection="1">
      <alignment horizontal="center" vertical="justify"/>
      <protection/>
    </xf>
    <xf numFmtId="0" fontId="12" fillId="37" borderId="22" xfId="0" applyFont="1" applyFill="1" applyBorder="1" applyAlignment="1" applyProtection="1">
      <alignment horizontal="center" vertical="justify"/>
      <protection/>
    </xf>
    <xf numFmtId="0" fontId="12" fillId="37" borderId="25" xfId="0" applyFont="1" applyFill="1" applyBorder="1" applyAlignment="1" applyProtection="1">
      <alignment horizontal="center" vertical="justify"/>
      <protection/>
    </xf>
    <xf numFmtId="0" fontId="10" fillId="36" borderId="19" xfId="0" applyFont="1" applyFill="1" applyBorder="1" applyAlignment="1" applyProtection="1">
      <alignment horizontal="left" vertical="top"/>
      <protection locked="0"/>
    </xf>
    <xf numFmtId="0" fontId="10" fillId="36" borderId="20" xfId="0" applyFont="1" applyFill="1" applyBorder="1" applyAlignment="1" applyProtection="1">
      <alignment horizontal="left" vertical="top"/>
      <protection locked="0"/>
    </xf>
    <xf numFmtId="0" fontId="10" fillId="36" borderId="21" xfId="0" applyFont="1" applyFill="1" applyBorder="1" applyAlignment="1" applyProtection="1">
      <alignment horizontal="left" vertical="top"/>
      <protection locked="0"/>
    </xf>
    <xf numFmtId="0" fontId="63" fillId="36" borderId="19" xfId="0" applyFont="1" applyFill="1" applyBorder="1" applyAlignment="1" applyProtection="1">
      <alignment horizontal="center"/>
      <protection locked="0"/>
    </xf>
    <xf numFmtId="0" fontId="63" fillId="36" borderId="20" xfId="0" applyFont="1" applyFill="1" applyBorder="1" applyAlignment="1" applyProtection="1">
      <alignment horizontal="center"/>
      <protection locked="0"/>
    </xf>
    <xf numFmtId="0" fontId="63" fillId="36" borderId="21" xfId="0" applyFont="1" applyFill="1" applyBorder="1" applyAlignment="1" applyProtection="1">
      <alignment horizontal="center"/>
      <protection locked="0"/>
    </xf>
    <xf numFmtId="0" fontId="4" fillId="37" borderId="11" xfId="0" applyFont="1" applyFill="1" applyBorder="1" applyAlignment="1" applyProtection="1">
      <alignment horizontal="center" vertical="justify"/>
      <protection/>
    </xf>
    <xf numFmtId="0" fontId="4" fillId="37" borderId="31" xfId="0" applyFont="1" applyFill="1" applyBorder="1" applyAlignment="1" applyProtection="1">
      <alignment horizontal="center" vertical="justify"/>
      <protection/>
    </xf>
    <xf numFmtId="0" fontId="4" fillId="37" borderId="23" xfId="0" applyFont="1" applyFill="1" applyBorder="1" applyAlignment="1" applyProtection="1">
      <alignment horizontal="center" vertical="justify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 applyProtection="1">
      <alignment horizontal="right"/>
      <protection/>
    </xf>
    <xf numFmtId="0" fontId="4" fillId="33" borderId="21" xfId="0" applyFont="1" applyFill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 applyProtection="1">
      <alignment horizontal="left" vertical="justify" wrapText="1"/>
      <protection/>
    </xf>
    <xf numFmtId="0" fontId="2" fillId="33" borderId="21" xfId="0" applyFont="1" applyFill="1" applyBorder="1" applyAlignment="1" applyProtection="1">
      <alignment horizontal="left" vertical="justify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0" fontId="2" fillId="36" borderId="11" xfId="0" applyFont="1" applyFill="1" applyBorder="1" applyAlignment="1" applyProtection="1">
      <alignment horizontal="left" vertical="top" wrapText="1"/>
      <protection/>
    </xf>
    <xf numFmtId="0" fontId="2" fillId="36" borderId="31" xfId="0" applyFont="1" applyFill="1" applyBorder="1" applyAlignment="1" applyProtection="1">
      <alignment horizontal="left" vertical="top" wrapText="1"/>
      <protection/>
    </xf>
    <xf numFmtId="0" fontId="2" fillId="36" borderId="23" xfId="0" applyFont="1" applyFill="1" applyBorder="1" applyAlignment="1" applyProtection="1">
      <alignment horizontal="left" vertical="top" wrapText="1"/>
      <protection/>
    </xf>
    <xf numFmtId="0" fontId="2" fillId="36" borderId="13" xfId="0" applyFont="1" applyFill="1" applyBorder="1" applyAlignment="1" applyProtection="1">
      <alignment horizontal="left" vertical="top" wrapText="1"/>
      <protection/>
    </xf>
    <xf numFmtId="0" fontId="2" fillId="36" borderId="22" xfId="0" applyFont="1" applyFill="1" applyBorder="1" applyAlignment="1" applyProtection="1">
      <alignment horizontal="left" vertical="top" wrapText="1"/>
      <protection/>
    </xf>
    <xf numFmtId="0" fontId="2" fillId="36" borderId="25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 vertical="top" wrapText="1"/>
      <protection/>
    </xf>
    <xf numFmtId="4" fontId="2" fillId="33" borderId="19" xfId="0" applyNumberFormat="1" applyFont="1" applyFill="1" applyBorder="1" applyAlignment="1" applyProtection="1">
      <alignment horizontal="left" vertical="justify"/>
      <protection/>
    </xf>
    <xf numFmtId="4" fontId="2" fillId="33" borderId="20" xfId="0" applyNumberFormat="1" applyFont="1" applyFill="1" applyBorder="1" applyAlignment="1" applyProtection="1">
      <alignment horizontal="left" vertical="justify"/>
      <protection/>
    </xf>
    <xf numFmtId="4" fontId="2" fillId="33" borderId="21" xfId="0" applyNumberFormat="1" applyFont="1" applyFill="1" applyBorder="1" applyAlignment="1" applyProtection="1">
      <alignment horizontal="left" vertical="justify"/>
      <protection/>
    </xf>
    <xf numFmtId="0" fontId="10" fillId="8" borderId="0" xfId="0" applyFont="1" applyFill="1" applyBorder="1" applyAlignment="1" applyProtection="1">
      <alignment horizontal="left" vertical="justify"/>
      <protection/>
    </xf>
    <xf numFmtId="0" fontId="10" fillId="8" borderId="0" xfId="0" applyFont="1" applyFill="1" applyAlignment="1" applyProtection="1">
      <alignment horizontal="left" vertical="justify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4" fontId="2" fillId="33" borderId="19" xfId="0" applyNumberFormat="1" applyFont="1" applyFill="1" applyBorder="1" applyAlignment="1" applyProtection="1">
      <alignment horizontal="left" vertical="justify" wrapText="1"/>
      <protection/>
    </xf>
    <xf numFmtId="4" fontId="2" fillId="33" borderId="20" xfId="0" applyNumberFormat="1" applyFont="1" applyFill="1" applyBorder="1" applyAlignment="1" applyProtection="1">
      <alignment horizontal="left" vertical="justify" wrapText="1"/>
      <protection/>
    </xf>
    <xf numFmtId="4" fontId="2" fillId="33" borderId="21" xfId="0" applyNumberFormat="1" applyFont="1" applyFill="1" applyBorder="1" applyAlignment="1" applyProtection="1">
      <alignment horizontal="left" vertical="justify" wrapText="1"/>
      <protection/>
    </xf>
    <xf numFmtId="0" fontId="4" fillId="33" borderId="31" xfId="0" applyFont="1" applyFill="1" applyBorder="1" applyAlignment="1" applyProtection="1">
      <alignment horizontal="left" vertical="top"/>
      <protection/>
    </xf>
    <xf numFmtId="0" fontId="4" fillId="33" borderId="35" xfId="0" applyFont="1" applyFill="1" applyBorder="1" applyAlignment="1" applyProtection="1">
      <alignment horizontal="center" vertical="top" wrapText="1"/>
      <protection/>
    </xf>
    <xf numFmtId="0" fontId="4" fillId="33" borderId="36" xfId="0" applyFont="1" applyFill="1" applyBorder="1" applyAlignment="1" applyProtection="1">
      <alignment horizontal="center" vertical="top" wrapText="1"/>
      <protection/>
    </xf>
    <xf numFmtId="0" fontId="4" fillId="33" borderId="37" xfId="0" applyFont="1" applyFill="1" applyBorder="1" applyAlignment="1" applyProtection="1">
      <alignment horizontal="left" vertical="top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/>
    </xf>
    <xf numFmtId="0" fontId="4" fillId="33" borderId="39" xfId="0" applyFont="1" applyFill="1" applyBorder="1" applyAlignment="1" applyProtection="1">
      <alignment horizontal="left" vertical="top" wrapText="1"/>
      <protection/>
    </xf>
    <xf numFmtId="0" fontId="4" fillId="33" borderId="40" xfId="0" applyFont="1" applyFill="1" applyBorder="1" applyAlignment="1" applyProtection="1">
      <alignment horizontal="center" vertical="top" wrapText="1"/>
      <protection/>
    </xf>
    <xf numFmtId="0" fontId="4" fillId="33" borderId="41" xfId="0" applyFont="1" applyFill="1" applyBorder="1" applyAlignment="1" applyProtection="1">
      <alignment horizontal="center" vertical="top" wrapText="1"/>
      <protection/>
    </xf>
    <xf numFmtId="4" fontId="4" fillId="33" borderId="12" xfId="0" applyNumberFormat="1" applyFont="1" applyFill="1" applyBorder="1" applyAlignment="1" applyProtection="1">
      <alignment horizontal="center" vertical="top" wrapText="1"/>
      <protection/>
    </xf>
    <xf numFmtId="4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left" wrapText="1"/>
      <protection/>
    </xf>
    <xf numFmtId="0" fontId="2" fillId="33" borderId="20" xfId="0" applyFont="1" applyFill="1" applyBorder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left" wrapText="1"/>
      <protection/>
    </xf>
    <xf numFmtId="0" fontId="4" fillId="33" borderId="42" xfId="0" applyFont="1" applyFill="1" applyBorder="1" applyAlignment="1" applyProtection="1">
      <alignment vertical="top" wrapText="1"/>
      <protection/>
    </xf>
    <xf numFmtId="0" fontId="4" fillId="33" borderId="43" xfId="0" applyFont="1" applyFill="1" applyBorder="1" applyAlignment="1" applyProtection="1">
      <alignment vertical="top" wrapText="1"/>
      <protection/>
    </xf>
    <xf numFmtId="0" fontId="4" fillId="33" borderId="44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12" fillId="8" borderId="45" xfId="0" applyFont="1" applyFill="1" applyBorder="1" applyAlignment="1" applyProtection="1">
      <alignment vertical="justify"/>
      <protection/>
    </xf>
    <xf numFmtId="0" fontId="12" fillId="8" borderId="0" xfId="0" applyFont="1" applyFill="1" applyBorder="1" applyAlignment="1" applyProtection="1">
      <alignment vertical="justify"/>
      <protection/>
    </xf>
    <xf numFmtId="0" fontId="4" fillId="33" borderId="19" xfId="0" applyFont="1" applyFill="1" applyBorder="1" applyAlignment="1" applyProtection="1">
      <alignment horizontal="right" vertical="top" wrapText="1"/>
      <protection/>
    </xf>
    <xf numFmtId="0" fontId="4" fillId="33" borderId="20" xfId="0" applyFont="1" applyFill="1" applyBorder="1" applyAlignment="1" applyProtection="1">
      <alignment horizontal="right" vertical="top" wrapText="1"/>
      <protection/>
    </xf>
    <xf numFmtId="0" fontId="4" fillId="33" borderId="21" xfId="0" applyFont="1" applyFill="1" applyBorder="1" applyAlignment="1" applyProtection="1">
      <alignment horizontal="right"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8" fillId="38" borderId="10" xfId="0" applyFont="1" applyFill="1" applyBorder="1" applyAlignment="1" applyProtection="1">
      <alignment horizontal="left"/>
      <protection/>
    </xf>
    <xf numFmtId="0" fontId="8" fillId="38" borderId="10" xfId="0" applyFont="1" applyFill="1" applyBorder="1" applyAlignment="1" applyProtection="1">
      <alignment horizontal="left" wrapText="1"/>
      <protection/>
    </xf>
    <xf numFmtId="0" fontId="4" fillId="33" borderId="13" xfId="0" applyFont="1" applyFill="1" applyBorder="1" applyAlignment="1" applyProtection="1">
      <alignment horizontal="left" wrapText="1"/>
      <protection/>
    </xf>
    <xf numFmtId="0" fontId="4" fillId="33" borderId="22" xfId="0" applyFont="1" applyFill="1" applyBorder="1" applyAlignment="1" applyProtection="1">
      <alignment horizontal="left" wrapText="1"/>
      <protection/>
    </xf>
    <xf numFmtId="178" fontId="4" fillId="33" borderId="19" xfId="0" applyNumberFormat="1" applyFont="1" applyFill="1" applyBorder="1" applyAlignment="1" applyProtection="1">
      <alignment horizontal="center" vertical="center" wrapText="1"/>
      <protection/>
    </xf>
    <xf numFmtId="178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center"/>
      <protection locked="0"/>
    </xf>
    <xf numFmtId="4" fontId="2" fillId="0" borderId="21" xfId="0" applyNumberFormat="1" applyFont="1" applyBorder="1" applyAlignment="1" applyProtection="1">
      <alignment horizontal="center"/>
      <protection locked="0"/>
    </xf>
    <xf numFmtId="178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178" fontId="4" fillId="33" borderId="16" xfId="0" applyNumberFormat="1" applyFont="1" applyFill="1" applyBorder="1" applyAlignment="1" applyProtection="1">
      <alignment horizontal="right" vertical="top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0" fontId="62" fillId="0" borderId="31" xfId="0" applyFont="1" applyBorder="1" applyAlignment="1" applyProtection="1">
      <alignment horizontal="left"/>
      <protection/>
    </xf>
    <xf numFmtId="0" fontId="8" fillId="8" borderId="11" xfId="0" applyFont="1" applyFill="1" applyBorder="1" applyAlignment="1" applyProtection="1">
      <alignment horizontal="left" wrapText="1"/>
      <protection/>
    </xf>
    <xf numFmtId="0" fontId="8" fillId="8" borderId="31" xfId="0" applyFont="1" applyFill="1" applyBorder="1" applyAlignment="1" applyProtection="1">
      <alignment horizontal="left" wrapText="1"/>
      <protection/>
    </xf>
    <xf numFmtId="0" fontId="8" fillId="8" borderId="23" xfId="0" applyFont="1" applyFill="1" applyBorder="1" applyAlignment="1" applyProtection="1">
      <alignment horizontal="left" wrapText="1"/>
      <protection/>
    </xf>
    <xf numFmtId="0" fontId="8" fillId="8" borderId="13" xfId="0" applyFont="1" applyFill="1" applyBorder="1" applyAlignment="1" applyProtection="1">
      <alignment horizontal="left" wrapText="1"/>
      <protection/>
    </xf>
    <xf numFmtId="0" fontId="8" fillId="8" borderId="22" xfId="0" applyFont="1" applyFill="1" applyBorder="1" applyAlignment="1" applyProtection="1">
      <alignment horizontal="left" wrapText="1"/>
      <protection/>
    </xf>
    <xf numFmtId="0" fontId="8" fillId="8" borderId="25" xfId="0" applyFont="1" applyFill="1" applyBorder="1" applyAlignment="1" applyProtection="1">
      <alignment horizontal="left" wrapText="1"/>
      <protection/>
    </xf>
    <xf numFmtId="0" fontId="10" fillId="8" borderId="31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62" fillId="0" borderId="46" xfId="0" applyFont="1" applyBorder="1" applyAlignment="1" applyProtection="1">
      <alignment horizontal="left"/>
      <protection/>
    </xf>
    <xf numFmtId="49" fontId="4" fillId="33" borderId="10" xfId="0" applyNumberFormat="1" applyFont="1" applyFill="1" applyBorder="1" applyAlignment="1" applyProtection="1">
      <alignment horizontal="right" vertical="top" wrapText="1"/>
      <protection/>
    </xf>
    <xf numFmtId="178" fontId="4" fillId="33" borderId="19" xfId="0" applyNumberFormat="1" applyFont="1" applyFill="1" applyBorder="1" applyAlignment="1" applyProtection="1">
      <alignment horizontal="left"/>
      <protection/>
    </xf>
    <xf numFmtId="178" fontId="4" fillId="33" borderId="20" xfId="0" applyNumberFormat="1" applyFont="1" applyFill="1" applyBorder="1" applyAlignment="1" applyProtection="1">
      <alignment horizontal="left"/>
      <protection/>
    </xf>
    <xf numFmtId="178" fontId="4" fillId="33" borderId="21" xfId="0" applyNumberFormat="1" applyFont="1" applyFill="1" applyBorder="1" applyAlignment="1" applyProtection="1">
      <alignment horizontal="left"/>
      <protection/>
    </xf>
    <xf numFmtId="178" fontId="4" fillId="33" borderId="18" xfId="0" applyNumberFormat="1" applyFont="1" applyFill="1" applyBorder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 horizontal="left"/>
      <protection/>
    </xf>
    <xf numFmtId="178" fontId="4" fillId="33" borderId="30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 indent="1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 quotePrefix="1">
      <alignment horizontal="left" vertical="justify"/>
      <protection/>
    </xf>
    <xf numFmtId="0" fontId="2" fillId="33" borderId="20" xfId="0" applyFont="1" applyFill="1" applyBorder="1" applyAlignment="1" applyProtection="1">
      <alignment horizontal="left" vertical="justify"/>
      <protection/>
    </xf>
    <xf numFmtId="0" fontId="2" fillId="33" borderId="21" xfId="0" applyFont="1" applyFill="1" applyBorder="1" applyAlignment="1" applyProtection="1">
      <alignment horizontal="left" vertical="justify"/>
      <protection/>
    </xf>
    <xf numFmtId="178" fontId="4" fillId="33" borderId="10" xfId="0" applyNumberFormat="1" applyFont="1" applyFill="1" applyBorder="1" applyAlignment="1" applyProtection="1">
      <alignment horizontal="left"/>
      <protection/>
    </xf>
    <xf numFmtId="178" fontId="4" fillId="33" borderId="10" xfId="0" applyNumberFormat="1" applyFont="1" applyFill="1" applyBorder="1" applyAlignment="1" applyProtection="1">
      <alignment horizontal="center" vertical="top" wrapText="1"/>
      <protection/>
    </xf>
    <xf numFmtId="178" fontId="4" fillId="33" borderId="17" xfId="0" applyNumberFormat="1" applyFont="1" applyFill="1" applyBorder="1" applyAlignment="1" applyProtection="1">
      <alignment horizontal="center" vertical="top" wrapText="1"/>
      <protection/>
    </xf>
    <xf numFmtId="178" fontId="64" fillId="33" borderId="10" xfId="0" applyNumberFormat="1" applyFont="1" applyFill="1" applyBorder="1" applyAlignment="1" applyProtection="1">
      <alignment vertical="top" wrapText="1"/>
      <protection/>
    </xf>
    <xf numFmtId="178" fontId="4" fillId="33" borderId="15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wrapText="1"/>
      <protection/>
    </xf>
    <xf numFmtId="178" fontId="4" fillId="33" borderId="21" xfId="0" applyNumberFormat="1" applyFont="1" applyFill="1" applyBorder="1" applyAlignment="1" applyProtection="1">
      <alignment horizontal="center" wrapText="1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justify"/>
      <protection/>
    </xf>
    <xf numFmtId="0" fontId="4" fillId="33" borderId="14" xfId="0" applyFont="1" applyFill="1" applyBorder="1" applyAlignment="1" applyProtection="1">
      <alignment horizontal="center" vertical="justify"/>
      <protection/>
    </xf>
    <xf numFmtId="0" fontId="8" fillId="38" borderId="19" xfId="0" applyFont="1" applyFill="1" applyBorder="1" applyAlignment="1" applyProtection="1">
      <alignment horizontal="left"/>
      <protection/>
    </xf>
    <xf numFmtId="0" fontId="8" fillId="38" borderId="20" xfId="0" applyFont="1" applyFill="1" applyBorder="1" applyAlignment="1" applyProtection="1">
      <alignment horizontal="left"/>
      <protection/>
    </xf>
    <xf numFmtId="0" fontId="8" fillId="38" borderId="21" xfId="0" applyFont="1" applyFill="1" applyBorder="1" applyAlignment="1" applyProtection="1">
      <alignment horizontal="left"/>
      <protection/>
    </xf>
    <xf numFmtId="9" fontId="4" fillId="33" borderId="12" xfId="0" applyNumberFormat="1" applyFont="1" applyFill="1" applyBorder="1" applyAlignment="1">
      <alignment horizontal="center"/>
    </xf>
    <xf numFmtId="9" fontId="4" fillId="33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47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4" fillId="33" borderId="20" xfId="0" applyFont="1" applyFill="1" applyBorder="1" applyAlignment="1" applyProtection="1">
      <alignment horizontal="left" wrapText="1"/>
      <protection/>
    </xf>
    <xf numFmtId="0" fontId="4" fillId="33" borderId="47" xfId="0" applyFont="1" applyFill="1" applyBorder="1" applyAlignment="1" applyProtection="1">
      <alignment horizontal="left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21" xfId="0" applyNumberFormat="1" applyFont="1" applyFill="1" applyBorder="1" applyAlignment="1" applyProtection="1">
      <alignment horizontal="center" vertical="top" wrapText="1"/>
      <protection/>
    </xf>
    <xf numFmtId="178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39" fontId="2" fillId="0" borderId="10" xfId="64" applyNumberFormat="1" applyFont="1" applyBorder="1" applyAlignment="1" applyProtection="1">
      <alignment horizontal="center" vertical="top" wrapText="1"/>
      <protection locked="0"/>
    </xf>
    <xf numFmtId="177" fontId="2" fillId="0" borderId="19" xfId="0" applyNumberFormat="1" applyFont="1" applyBorder="1" applyAlignment="1" applyProtection="1">
      <alignment horizontal="center"/>
      <protection locked="0"/>
    </xf>
    <xf numFmtId="177" fontId="2" fillId="0" borderId="21" xfId="0" applyNumberFormat="1" applyFont="1" applyBorder="1" applyAlignment="1" applyProtection="1">
      <alignment horizontal="center"/>
      <protection locked="0"/>
    </xf>
    <xf numFmtId="171" fontId="2" fillId="33" borderId="10" xfId="64" applyFont="1" applyFill="1" applyBorder="1" applyAlignment="1" applyProtection="1">
      <alignment horizontal="center" vertical="top" wrapText="1"/>
      <protection hidden="1"/>
    </xf>
    <xf numFmtId="171" fontId="2" fillId="33" borderId="19" xfId="64" applyFont="1" applyFill="1" applyBorder="1" applyAlignment="1" applyProtection="1">
      <alignment horizontal="center"/>
      <protection hidden="1"/>
    </xf>
    <xf numFmtId="8" fontId="2" fillId="8" borderId="12" xfId="0" applyNumberFormat="1" applyFont="1" applyFill="1" applyBorder="1" applyAlignment="1" applyProtection="1">
      <alignment horizontal="right"/>
      <protection/>
    </xf>
    <xf numFmtId="8" fontId="2" fillId="8" borderId="29" xfId="0" applyNumberFormat="1" applyFont="1" applyFill="1" applyBorder="1" applyAlignment="1" applyProtection="1">
      <alignment horizontal="right"/>
      <protection/>
    </xf>
    <xf numFmtId="171" fontId="2" fillId="33" borderId="10" xfId="64" applyFont="1" applyFill="1" applyBorder="1" applyAlignment="1" applyProtection="1">
      <alignment horizontal="center"/>
      <protection hidden="1"/>
    </xf>
    <xf numFmtId="170" fontId="4" fillId="33" borderId="10" xfId="46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178" fontId="4" fillId="33" borderId="16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171" fontId="2" fillId="0" borderId="19" xfId="64" applyFont="1" applyBorder="1" applyAlignment="1" applyProtection="1">
      <alignment horizontal="center" vertical="top" wrapText="1"/>
      <protection locked="0"/>
    </xf>
    <xf numFmtId="171" fontId="2" fillId="0" borderId="21" xfId="64" applyFont="1" applyBorder="1" applyAlignment="1" applyProtection="1">
      <alignment horizontal="center" vertical="top" wrapText="1"/>
      <protection locked="0"/>
    </xf>
    <xf numFmtId="171" fontId="2" fillId="33" borderId="19" xfId="64" applyFont="1" applyFill="1" applyBorder="1" applyAlignment="1" applyProtection="1">
      <alignment vertical="top" wrapText="1"/>
      <protection hidden="1"/>
    </xf>
    <xf numFmtId="0" fontId="2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171" fontId="2" fillId="33" borderId="17" xfId="64" applyFont="1" applyFill="1" applyBorder="1" applyAlignment="1" applyProtection="1">
      <alignment vertical="top" wrapText="1"/>
      <protection hidden="1"/>
    </xf>
    <xf numFmtId="0" fontId="10" fillId="8" borderId="18" xfId="0" applyFont="1" applyFill="1" applyBorder="1" applyAlignment="1" applyProtection="1">
      <alignment horizontal="left"/>
      <protection/>
    </xf>
    <xf numFmtId="0" fontId="10" fillId="8" borderId="0" xfId="0" applyFont="1" applyFill="1" applyAlignment="1" applyProtection="1">
      <alignment horizontal="left"/>
      <protection/>
    </xf>
    <xf numFmtId="0" fontId="10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1" fontId="2" fillId="0" borderId="10" xfId="64" applyFont="1" applyBorder="1" applyAlignment="1" applyProtection="1">
      <alignment vertical="top" wrapText="1"/>
      <protection locked="0"/>
    </xf>
    <xf numFmtId="178" fontId="4" fillId="33" borderId="48" xfId="0" applyNumberFormat="1" applyFont="1" applyFill="1" applyBorder="1" applyAlignment="1" applyProtection="1">
      <alignment horizontal="right" vertical="top" wrapText="1"/>
      <protection/>
    </xf>
    <xf numFmtId="178" fontId="4" fillId="33" borderId="26" xfId="0" applyNumberFormat="1" applyFont="1" applyFill="1" applyBorder="1" applyAlignment="1" applyProtection="1">
      <alignment horizontal="right" vertical="top" wrapText="1"/>
      <protection/>
    </xf>
    <xf numFmtId="178" fontId="4" fillId="33" borderId="26" xfId="0" applyNumberFormat="1" applyFont="1" applyFill="1" applyBorder="1" applyAlignment="1" applyProtection="1">
      <alignment horizontal="right" vertical="top" wrapText="1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170" fontId="4" fillId="33" borderId="28" xfId="46" applyFont="1" applyFill="1" applyBorder="1" applyAlignment="1" applyProtection="1">
      <alignment horizontal="center" vertical="top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SheetLayoutView="100" workbookViewId="0" topLeftCell="A1">
      <selection activeCell="H1" sqref="H1"/>
    </sheetView>
  </sheetViews>
  <sheetFormatPr defaultColWidth="9.140625" defaultRowHeight="12.75"/>
  <cols>
    <col min="1" max="1" width="49.00390625" style="47" bestFit="1" customWidth="1"/>
    <col min="2" max="2" width="12.57421875" style="47" customWidth="1"/>
    <col min="3" max="3" width="10.28125" style="47" customWidth="1"/>
    <col min="4" max="4" width="11.421875" style="47" customWidth="1"/>
    <col min="5" max="5" width="17.8515625" style="57" customWidth="1"/>
    <col min="6" max="6" width="10.140625" style="47" bestFit="1" customWidth="1"/>
    <col min="7" max="9" width="9.140625" style="47" customWidth="1"/>
    <col min="10" max="10" width="11.00390625" style="47" bestFit="1" customWidth="1"/>
    <col min="11" max="16384" width="9.140625" style="47" customWidth="1"/>
  </cols>
  <sheetData>
    <row r="2" spans="1:5" ht="14.25">
      <c r="A2" s="214" t="s">
        <v>128</v>
      </c>
      <c r="B2" s="215"/>
      <c r="C2" s="215"/>
      <c r="D2" s="215"/>
      <c r="E2" s="216"/>
    </row>
    <row r="3" ht="12.75">
      <c r="E3" s="48"/>
    </row>
    <row r="4" spans="1:5" ht="12.75">
      <c r="A4" s="217" t="s">
        <v>164</v>
      </c>
      <c r="B4" s="218"/>
      <c r="C4" s="218"/>
      <c r="D4" s="218"/>
      <c r="E4" s="219"/>
    </row>
    <row r="5" spans="1:5" ht="12.75">
      <c r="A5" s="208" t="s">
        <v>203</v>
      </c>
      <c r="B5" s="209"/>
      <c r="C5" s="209"/>
      <c r="D5" s="209"/>
      <c r="E5" s="210"/>
    </row>
    <row r="6" spans="1:5" ht="12.75">
      <c r="A6" s="220" t="s">
        <v>165</v>
      </c>
      <c r="B6" s="220"/>
      <c r="C6" s="220"/>
      <c r="D6" s="220"/>
      <c r="E6" s="220"/>
    </row>
    <row r="7" spans="1:6" ht="25.5">
      <c r="A7" s="13" t="s">
        <v>6</v>
      </c>
      <c r="B7" s="13" t="s">
        <v>11</v>
      </c>
      <c r="C7" s="13" t="s">
        <v>8</v>
      </c>
      <c r="D7" s="13" t="s">
        <v>9</v>
      </c>
      <c r="E7" s="14" t="s">
        <v>10</v>
      </c>
      <c r="F7" s="49"/>
    </row>
    <row r="8" spans="1:5" ht="12.75">
      <c r="A8" s="15" t="s">
        <v>7</v>
      </c>
      <c r="B8" s="50">
        <v>50</v>
      </c>
      <c r="C8" s="34"/>
      <c r="D8" s="34"/>
      <c r="E8" s="147">
        <f>B8*C8*D8</f>
        <v>0</v>
      </c>
    </row>
    <row r="9" spans="1:6" ht="12.75">
      <c r="A9" s="201" t="s">
        <v>369</v>
      </c>
      <c r="B9" s="177"/>
      <c r="C9" s="34"/>
      <c r="D9" s="34"/>
      <c r="E9" s="147">
        <f aca="true" t="shared" si="0" ref="E9:E16">B9*C9*D9</f>
        <v>0</v>
      </c>
      <c r="F9" s="49"/>
    </row>
    <row r="10" spans="1:6" ht="12.75">
      <c r="A10" s="201" t="s">
        <v>370</v>
      </c>
      <c r="B10" s="177"/>
      <c r="C10" s="34"/>
      <c r="D10" s="34"/>
      <c r="E10" s="147">
        <f t="shared" si="0"/>
        <v>0</v>
      </c>
      <c r="F10" s="49"/>
    </row>
    <row r="11" spans="1:5" ht="12.75">
      <c r="A11" s="201" t="s">
        <v>371</v>
      </c>
      <c r="B11" s="177"/>
      <c r="C11" s="34"/>
      <c r="D11" s="34"/>
      <c r="E11" s="147">
        <f t="shared" si="0"/>
        <v>0</v>
      </c>
    </row>
    <row r="12" spans="1:5" ht="12.75">
      <c r="A12" s="201" t="s">
        <v>372</v>
      </c>
      <c r="B12" s="177"/>
      <c r="C12" s="34"/>
      <c r="D12" s="34"/>
      <c r="E12" s="147">
        <f t="shared" si="0"/>
        <v>0</v>
      </c>
    </row>
    <row r="13" spans="1:5" ht="12.75">
      <c r="A13" s="15" t="s">
        <v>362</v>
      </c>
      <c r="B13" s="202">
        <v>0</v>
      </c>
      <c r="C13" s="34"/>
      <c r="D13" s="34"/>
      <c r="E13" s="147">
        <f t="shared" si="0"/>
        <v>0</v>
      </c>
    </row>
    <row r="14" spans="1:5" ht="12.75">
      <c r="A14" s="15" t="s">
        <v>363</v>
      </c>
      <c r="B14" s="177"/>
      <c r="C14" s="34"/>
      <c r="D14" s="34"/>
      <c r="E14" s="147">
        <f t="shared" si="0"/>
        <v>0</v>
      </c>
    </row>
    <row r="15" spans="1:5" ht="12.75">
      <c r="A15" s="15" t="s">
        <v>364</v>
      </c>
      <c r="B15" s="177"/>
      <c r="C15" s="34"/>
      <c r="D15" s="34"/>
      <c r="E15" s="147">
        <f t="shared" si="0"/>
        <v>0</v>
      </c>
    </row>
    <row r="16" spans="1:5" ht="12.75">
      <c r="A16" s="175" t="s">
        <v>195</v>
      </c>
      <c r="B16" s="177"/>
      <c r="C16" s="34"/>
      <c r="D16" s="34"/>
      <c r="E16" s="147">
        <f t="shared" si="0"/>
        <v>0</v>
      </c>
    </row>
    <row r="17" spans="1:5" ht="12.75">
      <c r="A17" s="221" t="s">
        <v>12</v>
      </c>
      <c r="B17" s="222"/>
      <c r="C17" s="222"/>
      <c r="D17" s="223"/>
      <c r="E17" s="173">
        <f>SUM(E8:E16)</f>
        <v>0</v>
      </c>
    </row>
    <row r="18" spans="1:5" ht="12.75">
      <c r="A18" s="32"/>
      <c r="B18" s="32"/>
      <c r="C18" s="32"/>
      <c r="D18" s="32"/>
      <c r="E18" s="33"/>
    </row>
    <row r="19" spans="1:5" ht="12.75">
      <c r="A19" s="211" t="s">
        <v>365</v>
      </c>
      <c r="B19" s="212"/>
      <c r="C19" s="212"/>
      <c r="D19" s="212"/>
      <c r="E19" s="213"/>
    </row>
    <row r="20" spans="1:5" ht="12.75">
      <c r="A20" s="211" t="s">
        <v>366</v>
      </c>
      <c r="B20" s="212"/>
      <c r="C20" s="212"/>
      <c r="D20" s="212"/>
      <c r="E20" s="213"/>
    </row>
    <row r="21" spans="1:5" ht="40.5" customHeight="1">
      <c r="A21" s="211" t="s">
        <v>238</v>
      </c>
      <c r="B21" s="212"/>
      <c r="C21" s="212"/>
      <c r="D21" s="212"/>
      <c r="E21" s="213"/>
    </row>
    <row r="22" spans="1:5" ht="12.75">
      <c r="A22" s="52"/>
      <c r="C22" s="49"/>
      <c r="E22" s="48"/>
    </row>
    <row r="23" ht="12.75" customHeight="1">
      <c r="E23" s="47"/>
    </row>
    <row r="24" spans="1:5" ht="12.75" customHeight="1">
      <c r="A24" s="207" t="s">
        <v>207</v>
      </c>
      <c r="B24" s="207"/>
      <c r="E24" s="47"/>
    </row>
    <row r="25" spans="1:7" ht="12.75">
      <c r="A25" s="53" t="s">
        <v>208</v>
      </c>
      <c r="B25" s="53" t="s">
        <v>11</v>
      </c>
      <c r="E25" s="48"/>
      <c r="F25" s="54"/>
      <c r="G25" s="55"/>
    </row>
    <row r="26" spans="1:2" ht="12.75">
      <c r="A26" s="56" t="s">
        <v>205</v>
      </c>
      <c r="B26" s="147">
        <f>'2. Orçamento Detalhado'!H26</f>
        <v>0</v>
      </c>
    </row>
    <row r="27" spans="1:2" ht="12.75">
      <c r="A27" s="56" t="s">
        <v>90</v>
      </c>
      <c r="B27" s="147">
        <f>'2. Orçamento Detalhado'!L82</f>
        <v>0</v>
      </c>
    </row>
    <row r="28" spans="1:2" ht="12.75">
      <c r="A28" s="56" t="s">
        <v>107</v>
      </c>
      <c r="B28" s="147">
        <f>'2. Orçamento Detalhado'!L98</f>
        <v>0</v>
      </c>
    </row>
    <row r="29" spans="1:2" ht="12.75">
      <c r="A29" s="56" t="s">
        <v>169</v>
      </c>
      <c r="B29" s="147">
        <f>'2. Orçamento Detalhado'!L137</f>
        <v>0</v>
      </c>
    </row>
    <row r="30" spans="1:2" ht="12.75">
      <c r="A30" s="56" t="s">
        <v>185</v>
      </c>
      <c r="B30" s="147">
        <f>'2. Orçamento Detalhado'!L153</f>
        <v>0</v>
      </c>
    </row>
    <row r="31" spans="1:2" ht="12.75">
      <c r="A31" s="56" t="s">
        <v>186</v>
      </c>
      <c r="B31" s="147">
        <f>'2. Orçamento Detalhado'!L209</f>
        <v>0</v>
      </c>
    </row>
    <row r="32" spans="1:2" ht="12.75">
      <c r="A32" s="56" t="s">
        <v>187</v>
      </c>
      <c r="B32" s="147">
        <f>'3. Pessoa Física e Obrigações'!J49+'3. Pessoa Física e Obrigações'!J65+'3. Pessoa Física e Obrigações'!I80+'3. Pessoa Física e Obrigações'!J106+'3. Pessoa Física e Obrigações'!J123+'3. Pessoa Física e Obrigações'!H137</f>
        <v>0</v>
      </c>
    </row>
    <row r="33" spans="1:2" ht="12.75">
      <c r="A33" s="56" t="s">
        <v>188</v>
      </c>
      <c r="B33" s="147">
        <f>'3. Pessoa Física e Obrigações'!F167</f>
        <v>0</v>
      </c>
    </row>
    <row r="34" spans="1:2" ht="12.75">
      <c r="A34" s="53" t="s">
        <v>206</v>
      </c>
      <c r="B34" s="174">
        <f>SUM(B26:B33)</f>
        <v>0</v>
      </c>
    </row>
    <row r="37" spans="1:2" ht="12.75">
      <c r="A37" s="53" t="s">
        <v>209</v>
      </c>
      <c r="B37" s="58">
        <f>E17-B34</f>
        <v>0</v>
      </c>
    </row>
  </sheetData>
  <sheetProtection password="C662" sheet="1" objects="1" scenarios="1"/>
  <mergeCells count="9">
    <mergeCell ref="A24:B24"/>
    <mergeCell ref="A5:E5"/>
    <mergeCell ref="A19:E19"/>
    <mergeCell ref="A2:E2"/>
    <mergeCell ref="A4:E4"/>
    <mergeCell ref="A6:E6"/>
    <mergeCell ref="A17:D17"/>
    <mergeCell ref="A21:E21"/>
    <mergeCell ref="A20:E20"/>
  </mergeCells>
  <dataValidations count="3">
    <dataValidation type="custom" showInputMessage="1" showErrorMessage="1" errorTitle="Atenção!" error="Esta Célula não poderá ser alterada!&#10;Entre em contato com seu administrador!" sqref="A17:D18 A7:E7 A8">
      <formula1>"Texto"</formula1>
    </dataValidation>
    <dataValidation type="whole" allowBlank="1" showInputMessage="1" showErrorMessage="1" errorTitle="Atenção!" error="Esta Célula não poderá ser alterada!&#10;Entre em contato com seu administrador!" sqref="E18">
      <formula1>40000000</formula1>
      <formula2>40000000</formula2>
    </dataValidation>
    <dataValidation type="whole" allowBlank="1" showInputMessage="1" showErrorMessage="1" error="Esta Célula só poderá ter valores entre 0 e 1000." sqref="B8">
      <formula1>0</formula1>
      <formula2>1000</formula2>
    </dataValidation>
  </dataValidations>
  <printOptions/>
  <pageMargins left="0.787401575" right="0.787401575" top="0.48" bottom="0.984251969" header="0.492125985" footer="0.49212598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218"/>
  <sheetViews>
    <sheetView zoomScaleSheetLayoutView="70" zoomScalePageLayoutView="0" workbookViewId="0" topLeftCell="A1">
      <selection activeCell="L2" sqref="L2"/>
    </sheetView>
  </sheetViews>
  <sheetFormatPr defaultColWidth="9.140625" defaultRowHeight="12.75"/>
  <cols>
    <col min="1" max="1" width="7.421875" style="47" customWidth="1"/>
    <col min="2" max="2" width="44.8515625" style="75" customWidth="1"/>
    <col min="3" max="3" width="7.7109375" style="47" bestFit="1" customWidth="1"/>
    <col min="4" max="4" width="11.28125" style="62" bestFit="1" customWidth="1"/>
    <col min="5" max="5" width="9.140625" style="47" customWidth="1"/>
    <col min="6" max="6" width="17.57421875" style="62" customWidth="1"/>
    <col min="7" max="7" width="32.8515625" style="61" customWidth="1"/>
    <col min="8" max="8" width="12.00390625" style="62" customWidth="1"/>
    <col min="9" max="9" width="31.7109375" style="61" bestFit="1" customWidth="1"/>
    <col min="10" max="10" width="9.140625" style="62" customWidth="1"/>
    <col min="11" max="11" width="24.00390625" style="61" customWidth="1"/>
    <col min="12" max="12" width="13.140625" style="47" bestFit="1" customWidth="1"/>
    <col min="13" max="16384" width="9.140625" style="47" customWidth="1"/>
  </cols>
  <sheetData>
    <row r="1" spans="1:12" ht="12.75">
      <c r="A1" s="266" t="s">
        <v>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5" ht="13.5" thickBot="1">
      <c r="A2" s="59"/>
      <c r="B2" s="59"/>
      <c r="C2" s="59"/>
      <c r="D2" s="60"/>
      <c r="E2" s="59"/>
      <c r="F2" s="60"/>
      <c r="H2" s="60"/>
      <c r="J2" s="60"/>
      <c r="L2" s="59"/>
      <c r="M2" s="59"/>
      <c r="N2" s="59"/>
      <c r="O2" s="59"/>
    </row>
    <row r="3" spans="1:8" ht="15" customHeight="1">
      <c r="A3" s="253" t="s">
        <v>126</v>
      </c>
      <c r="B3" s="254"/>
      <c r="C3" s="254"/>
      <c r="D3" s="254"/>
      <c r="E3" s="254"/>
      <c r="F3" s="254"/>
      <c r="G3" s="254"/>
      <c r="H3" s="255"/>
    </row>
    <row r="4" spans="1:9" ht="15" customHeight="1">
      <c r="A4" s="256" t="s">
        <v>61</v>
      </c>
      <c r="B4" s="245" t="s">
        <v>62</v>
      </c>
      <c r="C4" s="245" t="s">
        <v>63</v>
      </c>
      <c r="D4" s="258" t="s">
        <v>56</v>
      </c>
      <c r="E4" s="245" t="s">
        <v>67</v>
      </c>
      <c r="F4" s="245" t="s">
        <v>76</v>
      </c>
      <c r="G4" s="245" t="s">
        <v>124</v>
      </c>
      <c r="H4" s="236" t="s">
        <v>71</v>
      </c>
      <c r="I4" s="63" t="s">
        <v>257</v>
      </c>
    </row>
    <row r="5" spans="1:10" ht="12.75">
      <c r="A5" s="257"/>
      <c r="B5" s="246"/>
      <c r="C5" s="246"/>
      <c r="D5" s="259"/>
      <c r="E5" s="246"/>
      <c r="F5" s="246"/>
      <c r="G5" s="246"/>
      <c r="H5" s="237"/>
      <c r="I5" s="64" t="s">
        <v>258</v>
      </c>
      <c r="J5" s="65">
        <v>224.2</v>
      </c>
    </row>
    <row r="6" spans="1:10" ht="12.75" customHeight="1">
      <c r="A6" s="66" t="s">
        <v>80</v>
      </c>
      <c r="B6" s="98"/>
      <c r="C6" s="99"/>
      <c r="D6" s="97"/>
      <c r="E6" s="100"/>
      <c r="F6" s="67" t="s">
        <v>123</v>
      </c>
      <c r="G6" s="176"/>
      <c r="H6" s="80">
        <f>D6*E6</f>
        <v>0</v>
      </c>
      <c r="I6" s="182" t="s">
        <v>262</v>
      </c>
      <c r="J6" s="68">
        <v>212.4</v>
      </c>
    </row>
    <row r="7" spans="1:10" ht="12.75" customHeight="1">
      <c r="A7" s="66" t="s">
        <v>81</v>
      </c>
      <c r="B7" s="98"/>
      <c r="C7" s="99"/>
      <c r="D7" s="97"/>
      <c r="E7" s="100"/>
      <c r="F7" s="67" t="s">
        <v>123</v>
      </c>
      <c r="G7" s="176"/>
      <c r="H7" s="80">
        <f aca="true" t="shared" si="0" ref="H7:H25">D7*E7</f>
        <v>0</v>
      </c>
      <c r="I7" s="182" t="s">
        <v>259</v>
      </c>
      <c r="J7" s="68">
        <v>212.4</v>
      </c>
    </row>
    <row r="8" spans="1:10" ht="12.75" customHeight="1">
      <c r="A8" s="66" t="s">
        <v>82</v>
      </c>
      <c r="B8" s="98"/>
      <c r="C8" s="99"/>
      <c r="D8" s="97"/>
      <c r="E8" s="100"/>
      <c r="F8" s="67" t="s">
        <v>123</v>
      </c>
      <c r="G8" s="176"/>
      <c r="H8" s="80">
        <f t="shared" si="0"/>
        <v>0</v>
      </c>
      <c r="I8" s="182" t="s">
        <v>260</v>
      </c>
      <c r="J8" s="68">
        <v>200.6</v>
      </c>
    </row>
    <row r="9" spans="1:10" ht="12.75" customHeight="1">
      <c r="A9" s="66" t="s">
        <v>83</v>
      </c>
      <c r="B9" s="98"/>
      <c r="C9" s="99"/>
      <c r="D9" s="97"/>
      <c r="E9" s="100"/>
      <c r="F9" s="67" t="s">
        <v>123</v>
      </c>
      <c r="G9" s="176"/>
      <c r="H9" s="80">
        <f t="shared" si="0"/>
        <v>0</v>
      </c>
      <c r="I9" s="183" t="s">
        <v>261</v>
      </c>
      <c r="J9" s="69">
        <v>177</v>
      </c>
    </row>
    <row r="10" spans="1:10" ht="12.75" customHeight="1">
      <c r="A10" s="66" t="s">
        <v>84</v>
      </c>
      <c r="B10" s="98"/>
      <c r="C10" s="99"/>
      <c r="D10" s="97"/>
      <c r="E10" s="100"/>
      <c r="F10" s="67" t="s">
        <v>123</v>
      </c>
      <c r="G10" s="176"/>
      <c r="H10" s="80">
        <f t="shared" si="0"/>
        <v>0</v>
      </c>
      <c r="I10" s="184" t="s">
        <v>263</v>
      </c>
      <c r="J10" s="69">
        <v>95</v>
      </c>
    </row>
    <row r="11" spans="1:11" ht="12.75" customHeight="1">
      <c r="A11" s="66" t="s">
        <v>85</v>
      </c>
      <c r="B11" s="98"/>
      <c r="C11" s="99"/>
      <c r="D11" s="97"/>
      <c r="E11" s="100"/>
      <c r="F11" s="67" t="s">
        <v>123</v>
      </c>
      <c r="G11" s="176"/>
      <c r="H11" s="80">
        <f t="shared" si="0"/>
        <v>0</v>
      </c>
      <c r="I11" s="243" t="s">
        <v>264</v>
      </c>
      <c r="J11" s="244"/>
      <c r="K11" s="244"/>
    </row>
    <row r="12" spans="1:11" ht="12.75" customHeight="1">
      <c r="A12" s="66" t="s">
        <v>86</v>
      </c>
      <c r="B12" s="98"/>
      <c r="C12" s="99"/>
      <c r="D12" s="97"/>
      <c r="E12" s="100"/>
      <c r="F12" s="67" t="s">
        <v>123</v>
      </c>
      <c r="G12" s="176"/>
      <c r="H12" s="80">
        <f t="shared" si="0"/>
        <v>0</v>
      </c>
      <c r="I12" s="267" t="s">
        <v>348</v>
      </c>
      <c r="J12" s="268"/>
      <c r="K12" s="268"/>
    </row>
    <row r="13" spans="1:11" ht="12.75" customHeight="1">
      <c r="A13" s="66" t="s">
        <v>87</v>
      </c>
      <c r="B13" s="98"/>
      <c r="C13" s="99"/>
      <c r="D13" s="97"/>
      <c r="E13" s="100"/>
      <c r="F13" s="67" t="s">
        <v>123</v>
      </c>
      <c r="G13" s="176"/>
      <c r="H13" s="80">
        <f t="shared" si="0"/>
        <v>0</v>
      </c>
      <c r="I13" s="178"/>
      <c r="J13" s="179"/>
      <c r="K13" s="179"/>
    </row>
    <row r="14" spans="1:11" ht="12.75" customHeight="1">
      <c r="A14" s="66" t="s">
        <v>88</v>
      </c>
      <c r="B14" s="98"/>
      <c r="C14" s="99"/>
      <c r="D14" s="97"/>
      <c r="E14" s="100"/>
      <c r="F14" s="67" t="s">
        <v>123</v>
      </c>
      <c r="G14" s="176"/>
      <c r="H14" s="80">
        <f t="shared" si="0"/>
        <v>0</v>
      </c>
      <c r="I14" s="178"/>
      <c r="J14" s="179"/>
      <c r="K14" s="179"/>
    </row>
    <row r="15" spans="1:11" ht="12.75" customHeight="1">
      <c r="A15" s="66" t="s">
        <v>89</v>
      </c>
      <c r="B15" s="98"/>
      <c r="C15" s="99"/>
      <c r="D15" s="97"/>
      <c r="E15" s="100"/>
      <c r="F15" s="67" t="s">
        <v>123</v>
      </c>
      <c r="G15" s="176"/>
      <c r="H15" s="80">
        <f t="shared" si="0"/>
        <v>0</v>
      </c>
      <c r="I15" s="178"/>
      <c r="J15" s="179"/>
      <c r="K15" s="179"/>
    </row>
    <row r="16" spans="1:11" ht="12.75" customHeight="1">
      <c r="A16" s="66" t="s">
        <v>273</v>
      </c>
      <c r="B16" s="98"/>
      <c r="C16" s="99"/>
      <c r="D16" s="97"/>
      <c r="E16" s="100"/>
      <c r="F16" s="67" t="s">
        <v>123</v>
      </c>
      <c r="G16" s="176"/>
      <c r="H16" s="80">
        <f t="shared" si="0"/>
        <v>0</v>
      </c>
      <c r="I16" s="178"/>
      <c r="J16" s="179"/>
      <c r="K16" s="179"/>
    </row>
    <row r="17" spans="1:11" ht="12.75" customHeight="1">
      <c r="A17" s="66" t="s">
        <v>274</v>
      </c>
      <c r="B17" s="98"/>
      <c r="C17" s="99"/>
      <c r="D17" s="97"/>
      <c r="E17" s="100"/>
      <c r="F17" s="67" t="s">
        <v>123</v>
      </c>
      <c r="G17" s="176"/>
      <c r="H17" s="80">
        <f t="shared" si="0"/>
        <v>0</v>
      </c>
      <c r="I17" s="178"/>
      <c r="J17" s="179"/>
      <c r="K17" s="179"/>
    </row>
    <row r="18" spans="1:11" ht="12.75" customHeight="1">
      <c r="A18" s="66" t="s">
        <v>275</v>
      </c>
      <c r="B18" s="98"/>
      <c r="C18" s="99"/>
      <c r="D18" s="97"/>
      <c r="E18" s="100"/>
      <c r="F18" s="67" t="s">
        <v>123</v>
      </c>
      <c r="G18" s="176"/>
      <c r="H18" s="80">
        <f t="shared" si="0"/>
        <v>0</v>
      </c>
      <c r="I18" s="178"/>
      <c r="J18" s="179"/>
      <c r="K18" s="179"/>
    </row>
    <row r="19" spans="1:11" ht="12.75" customHeight="1">
      <c r="A19" s="66" t="s">
        <v>276</v>
      </c>
      <c r="B19" s="98"/>
      <c r="C19" s="99"/>
      <c r="D19" s="97"/>
      <c r="E19" s="100"/>
      <c r="F19" s="67" t="s">
        <v>123</v>
      </c>
      <c r="G19" s="176"/>
      <c r="H19" s="80">
        <f t="shared" si="0"/>
        <v>0</v>
      </c>
      <c r="I19" s="178"/>
      <c r="J19" s="179"/>
      <c r="K19" s="179"/>
    </row>
    <row r="20" spans="1:11" ht="12.75" customHeight="1">
      <c r="A20" s="66" t="s">
        <v>277</v>
      </c>
      <c r="B20" s="98"/>
      <c r="C20" s="99"/>
      <c r="D20" s="97"/>
      <c r="E20" s="100"/>
      <c r="F20" s="67" t="s">
        <v>123</v>
      </c>
      <c r="G20" s="176"/>
      <c r="H20" s="80">
        <f t="shared" si="0"/>
        <v>0</v>
      </c>
      <c r="I20" s="178"/>
      <c r="J20" s="179"/>
      <c r="K20" s="179"/>
    </row>
    <row r="21" spans="1:11" ht="12.75" customHeight="1">
      <c r="A21" s="66" t="s">
        <v>278</v>
      </c>
      <c r="B21" s="98"/>
      <c r="C21" s="99"/>
      <c r="D21" s="97"/>
      <c r="E21" s="100"/>
      <c r="F21" s="67" t="s">
        <v>123</v>
      </c>
      <c r="G21" s="176"/>
      <c r="H21" s="80">
        <f t="shared" si="0"/>
        <v>0</v>
      </c>
      <c r="I21" s="178"/>
      <c r="J21" s="179"/>
      <c r="K21" s="179"/>
    </row>
    <row r="22" spans="1:11" ht="12.75" customHeight="1">
      <c r="A22" s="66" t="s">
        <v>279</v>
      </c>
      <c r="B22" s="98"/>
      <c r="C22" s="99"/>
      <c r="D22" s="97"/>
      <c r="E22" s="100"/>
      <c r="F22" s="67" t="s">
        <v>123</v>
      </c>
      <c r="G22" s="176"/>
      <c r="H22" s="80">
        <f t="shared" si="0"/>
        <v>0</v>
      </c>
      <c r="I22" s="180"/>
      <c r="J22" s="181"/>
      <c r="K22" s="180"/>
    </row>
    <row r="23" spans="1:8" ht="12.75" customHeight="1">
      <c r="A23" s="66" t="s">
        <v>280</v>
      </c>
      <c r="B23" s="98"/>
      <c r="C23" s="99"/>
      <c r="D23" s="97"/>
      <c r="E23" s="100"/>
      <c r="F23" s="67" t="s">
        <v>123</v>
      </c>
      <c r="G23" s="176"/>
      <c r="H23" s="80">
        <f t="shared" si="0"/>
        <v>0</v>
      </c>
    </row>
    <row r="24" spans="1:8" ht="12.75" customHeight="1">
      <c r="A24" s="66" t="s">
        <v>281</v>
      </c>
      <c r="B24" s="98"/>
      <c r="C24" s="99"/>
      <c r="D24" s="97"/>
      <c r="E24" s="100"/>
      <c r="F24" s="67" t="s">
        <v>123</v>
      </c>
      <c r="G24" s="176"/>
      <c r="H24" s="80">
        <f t="shared" si="0"/>
        <v>0</v>
      </c>
    </row>
    <row r="25" spans="1:8" ht="12.75" customHeight="1">
      <c r="A25" s="66" t="s">
        <v>282</v>
      </c>
      <c r="B25" s="98"/>
      <c r="C25" s="99"/>
      <c r="D25" s="97"/>
      <c r="E25" s="100"/>
      <c r="F25" s="67" t="s">
        <v>123</v>
      </c>
      <c r="G25" s="176"/>
      <c r="H25" s="80">
        <f t="shared" si="0"/>
        <v>0</v>
      </c>
    </row>
    <row r="26" spans="1:8" ht="13.5" thickBot="1">
      <c r="A26" s="251" t="s">
        <v>64</v>
      </c>
      <c r="B26" s="252"/>
      <c r="C26" s="70"/>
      <c r="D26" s="71"/>
      <c r="E26" s="70"/>
      <c r="F26" s="72"/>
      <c r="G26" s="73"/>
      <c r="H26" s="74">
        <f>SUM(H6:H25)</f>
        <v>0</v>
      </c>
    </row>
    <row r="27" ht="12.75">
      <c r="L27" s="62"/>
    </row>
    <row r="28" ht="13.5" thickBot="1">
      <c r="L28" s="62"/>
    </row>
    <row r="29" spans="1:12" ht="15" customHeight="1">
      <c r="A29" s="227" t="s">
        <v>90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</row>
    <row r="30" spans="1:12" ht="15" customHeight="1">
      <c r="A30" s="245" t="s">
        <v>61</v>
      </c>
      <c r="B30" s="245" t="s">
        <v>62</v>
      </c>
      <c r="C30" s="245" t="s">
        <v>63</v>
      </c>
      <c r="D30" s="258" t="s">
        <v>66</v>
      </c>
      <c r="E30" s="245" t="s">
        <v>67</v>
      </c>
      <c r="F30" s="238" t="s">
        <v>68</v>
      </c>
      <c r="G30" s="239"/>
      <c r="H30" s="238" t="s">
        <v>69</v>
      </c>
      <c r="I30" s="239"/>
      <c r="J30" s="238" t="s">
        <v>70</v>
      </c>
      <c r="K30" s="239"/>
      <c r="L30" s="76" t="s">
        <v>71</v>
      </c>
    </row>
    <row r="31" spans="1:12" ht="25.5">
      <c r="A31" s="246"/>
      <c r="B31" s="246"/>
      <c r="C31" s="246"/>
      <c r="D31" s="259"/>
      <c r="E31" s="246"/>
      <c r="F31" s="77" t="s">
        <v>72</v>
      </c>
      <c r="G31" s="78" t="s">
        <v>73</v>
      </c>
      <c r="H31" s="77" t="s">
        <v>72</v>
      </c>
      <c r="I31" s="78" t="s">
        <v>74</v>
      </c>
      <c r="J31" s="77" t="s">
        <v>72</v>
      </c>
      <c r="K31" s="78" t="s">
        <v>75</v>
      </c>
      <c r="L31" s="76"/>
    </row>
    <row r="32" spans="1:12" ht="12.75">
      <c r="A32" s="79" t="s">
        <v>91</v>
      </c>
      <c r="B32" s="98"/>
      <c r="C32" s="99"/>
      <c r="D32" s="80">
        <f>(F32+H32+J32)/3</f>
        <v>0</v>
      </c>
      <c r="E32" s="100"/>
      <c r="F32" s="97"/>
      <c r="G32" s="98"/>
      <c r="H32" s="97"/>
      <c r="I32" s="98"/>
      <c r="J32" s="97"/>
      <c r="K32" s="98"/>
      <c r="L32" s="80">
        <f>D32*E32</f>
        <v>0</v>
      </c>
    </row>
    <row r="33" spans="1:12" ht="12.75">
      <c r="A33" s="79" t="s">
        <v>92</v>
      </c>
      <c r="B33" s="98"/>
      <c r="C33" s="99"/>
      <c r="D33" s="80">
        <f aca="true" t="shared" si="1" ref="D33:D81">(F33+H33+J33)/3</f>
        <v>0</v>
      </c>
      <c r="E33" s="100"/>
      <c r="F33" s="97"/>
      <c r="G33" s="98"/>
      <c r="H33" s="97"/>
      <c r="I33" s="98"/>
      <c r="J33" s="97"/>
      <c r="K33" s="98"/>
      <c r="L33" s="80">
        <f aca="true" t="shared" si="2" ref="L33:L81">D33*E33</f>
        <v>0</v>
      </c>
    </row>
    <row r="34" spans="1:12" ht="12.75">
      <c r="A34" s="79" t="s">
        <v>93</v>
      </c>
      <c r="B34" s="98"/>
      <c r="C34" s="99"/>
      <c r="D34" s="80">
        <f t="shared" si="1"/>
        <v>0</v>
      </c>
      <c r="E34" s="100"/>
      <c r="F34" s="97"/>
      <c r="G34" s="98"/>
      <c r="H34" s="97"/>
      <c r="I34" s="98"/>
      <c r="J34" s="97"/>
      <c r="K34" s="98"/>
      <c r="L34" s="80">
        <f t="shared" si="2"/>
        <v>0</v>
      </c>
    </row>
    <row r="35" spans="1:12" ht="12.75">
      <c r="A35" s="79" t="s">
        <v>94</v>
      </c>
      <c r="B35" s="98"/>
      <c r="C35" s="99"/>
      <c r="D35" s="80">
        <f t="shared" si="1"/>
        <v>0</v>
      </c>
      <c r="E35" s="100"/>
      <c r="F35" s="97"/>
      <c r="G35" s="98"/>
      <c r="H35" s="97"/>
      <c r="I35" s="98"/>
      <c r="J35" s="97"/>
      <c r="K35" s="98"/>
      <c r="L35" s="80">
        <f t="shared" si="2"/>
        <v>0</v>
      </c>
    </row>
    <row r="36" spans="1:12" ht="12.75">
      <c r="A36" s="79" t="s">
        <v>95</v>
      </c>
      <c r="B36" s="98"/>
      <c r="C36" s="99"/>
      <c r="D36" s="80">
        <f t="shared" si="1"/>
        <v>0</v>
      </c>
      <c r="E36" s="100"/>
      <c r="F36" s="97"/>
      <c r="G36" s="98"/>
      <c r="H36" s="97"/>
      <c r="I36" s="98"/>
      <c r="J36" s="97"/>
      <c r="K36" s="98"/>
      <c r="L36" s="80">
        <f t="shared" si="2"/>
        <v>0</v>
      </c>
    </row>
    <row r="37" spans="1:12" ht="12.75">
      <c r="A37" s="79" t="s">
        <v>96</v>
      </c>
      <c r="B37" s="98"/>
      <c r="C37" s="99"/>
      <c r="D37" s="80">
        <f t="shared" si="1"/>
        <v>0</v>
      </c>
      <c r="E37" s="100"/>
      <c r="F37" s="97"/>
      <c r="G37" s="98"/>
      <c r="H37" s="97"/>
      <c r="I37" s="98"/>
      <c r="J37" s="97"/>
      <c r="K37" s="98"/>
      <c r="L37" s="80">
        <f t="shared" si="2"/>
        <v>0</v>
      </c>
    </row>
    <row r="38" spans="1:12" ht="12.75">
      <c r="A38" s="79" t="s">
        <v>97</v>
      </c>
      <c r="B38" s="98"/>
      <c r="C38" s="99"/>
      <c r="D38" s="80">
        <f t="shared" si="1"/>
        <v>0</v>
      </c>
      <c r="E38" s="100"/>
      <c r="F38" s="97"/>
      <c r="G38" s="98"/>
      <c r="H38" s="97"/>
      <c r="I38" s="98"/>
      <c r="J38" s="97"/>
      <c r="K38" s="98"/>
      <c r="L38" s="80">
        <f t="shared" si="2"/>
        <v>0</v>
      </c>
    </row>
    <row r="39" spans="1:12" ht="12.75">
      <c r="A39" s="79" t="s">
        <v>98</v>
      </c>
      <c r="B39" s="98"/>
      <c r="C39" s="99"/>
      <c r="D39" s="80">
        <f t="shared" si="1"/>
        <v>0</v>
      </c>
      <c r="E39" s="100"/>
      <c r="F39" s="97"/>
      <c r="G39" s="98"/>
      <c r="H39" s="97"/>
      <c r="I39" s="98"/>
      <c r="J39" s="97"/>
      <c r="K39" s="98"/>
      <c r="L39" s="80">
        <f t="shared" si="2"/>
        <v>0</v>
      </c>
    </row>
    <row r="40" spans="1:12" ht="12.75">
      <c r="A40" s="79" t="s">
        <v>99</v>
      </c>
      <c r="B40" s="98"/>
      <c r="C40" s="99"/>
      <c r="D40" s="80">
        <f t="shared" si="1"/>
        <v>0</v>
      </c>
      <c r="E40" s="100"/>
      <c r="F40" s="97"/>
      <c r="G40" s="98"/>
      <c r="H40" s="97"/>
      <c r="I40" s="98"/>
      <c r="J40" s="97"/>
      <c r="K40" s="98"/>
      <c r="L40" s="80">
        <f t="shared" si="2"/>
        <v>0</v>
      </c>
    </row>
    <row r="41" spans="1:12" ht="12.75">
      <c r="A41" s="79" t="s">
        <v>100</v>
      </c>
      <c r="B41" s="98"/>
      <c r="C41" s="99"/>
      <c r="D41" s="80">
        <f t="shared" si="1"/>
        <v>0</v>
      </c>
      <c r="E41" s="100"/>
      <c r="F41" s="97"/>
      <c r="G41" s="98"/>
      <c r="H41" s="97"/>
      <c r="I41" s="98"/>
      <c r="J41" s="97"/>
      <c r="K41" s="98"/>
      <c r="L41" s="80">
        <f t="shared" si="2"/>
        <v>0</v>
      </c>
    </row>
    <row r="42" spans="1:12" ht="12.75">
      <c r="A42" s="79" t="s">
        <v>101</v>
      </c>
      <c r="B42" s="98"/>
      <c r="C42" s="99"/>
      <c r="D42" s="80">
        <f t="shared" si="1"/>
        <v>0</v>
      </c>
      <c r="E42" s="100"/>
      <c r="F42" s="97"/>
      <c r="G42" s="98"/>
      <c r="H42" s="97"/>
      <c r="I42" s="98"/>
      <c r="J42" s="97"/>
      <c r="K42" s="98"/>
      <c r="L42" s="80">
        <f t="shared" si="2"/>
        <v>0</v>
      </c>
    </row>
    <row r="43" spans="1:12" ht="12.75">
      <c r="A43" s="79" t="s">
        <v>102</v>
      </c>
      <c r="B43" s="98"/>
      <c r="C43" s="99"/>
      <c r="D43" s="80">
        <f t="shared" si="1"/>
        <v>0</v>
      </c>
      <c r="E43" s="100"/>
      <c r="F43" s="97"/>
      <c r="G43" s="98"/>
      <c r="H43" s="97"/>
      <c r="I43" s="98"/>
      <c r="J43" s="97"/>
      <c r="K43" s="98"/>
      <c r="L43" s="80">
        <f t="shared" si="2"/>
        <v>0</v>
      </c>
    </row>
    <row r="44" spans="1:12" ht="12.75">
      <c r="A44" s="79" t="s">
        <v>103</v>
      </c>
      <c r="B44" s="98"/>
      <c r="C44" s="99"/>
      <c r="D44" s="80">
        <f t="shared" si="1"/>
        <v>0</v>
      </c>
      <c r="E44" s="100"/>
      <c r="F44" s="97"/>
      <c r="G44" s="98"/>
      <c r="H44" s="97"/>
      <c r="I44" s="98"/>
      <c r="J44" s="97"/>
      <c r="K44" s="98"/>
      <c r="L44" s="80">
        <f t="shared" si="2"/>
        <v>0</v>
      </c>
    </row>
    <row r="45" spans="1:12" ht="12.75">
      <c r="A45" s="79" t="s">
        <v>104</v>
      </c>
      <c r="B45" s="98"/>
      <c r="C45" s="99"/>
      <c r="D45" s="80">
        <f t="shared" si="1"/>
        <v>0</v>
      </c>
      <c r="E45" s="100"/>
      <c r="F45" s="97"/>
      <c r="G45" s="98"/>
      <c r="H45" s="97"/>
      <c r="I45" s="98"/>
      <c r="J45" s="97"/>
      <c r="K45" s="98"/>
      <c r="L45" s="80">
        <f t="shared" si="2"/>
        <v>0</v>
      </c>
    </row>
    <row r="46" spans="1:12" ht="12.75">
      <c r="A46" s="79" t="s">
        <v>105</v>
      </c>
      <c r="B46" s="98"/>
      <c r="C46" s="99"/>
      <c r="D46" s="80">
        <f t="shared" si="1"/>
        <v>0</v>
      </c>
      <c r="E46" s="100"/>
      <c r="F46" s="97"/>
      <c r="G46" s="98"/>
      <c r="H46" s="97"/>
      <c r="I46" s="98"/>
      <c r="J46" s="97"/>
      <c r="K46" s="98"/>
      <c r="L46" s="80">
        <f t="shared" si="2"/>
        <v>0</v>
      </c>
    </row>
    <row r="47" spans="1:12" ht="12.75">
      <c r="A47" s="79" t="s">
        <v>106</v>
      </c>
      <c r="B47" s="98"/>
      <c r="C47" s="99"/>
      <c r="D47" s="80">
        <f t="shared" si="1"/>
        <v>0</v>
      </c>
      <c r="E47" s="100"/>
      <c r="F47" s="97"/>
      <c r="G47" s="98"/>
      <c r="H47" s="97"/>
      <c r="I47" s="98"/>
      <c r="J47" s="97"/>
      <c r="K47" s="98"/>
      <c r="L47" s="80">
        <f t="shared" si="2"/>
        <v>0</v>
      </c>
    </row>
    <row r="48" spans="1:12" ht="12.75">
      <c r="A48" s="79" t="s">
        <v>143</v>
      </c>
      <c r="B48" s="98"/>
      <c r="C48" s="99"/>
      <c r="D48" s="80">
        <f t="shared" si="1"/>
        <v>0</v>
      </c>
      <c r="E48" s="100"/>
      <c r="F48" s="97"/>
      <c r="G48" s="98"/>
      <c r="H48" s="97"/>
      <c r="I48" s="98"/>
      <c r="J48" s="97"/>
      <c r="K48" s="98"/>
      <c r="L48" s="80">
        <f t="shared" si="2"/>
        <v>0</v>
      </c>
    </row>
    <row r="49" spans="1:12" ht="12.75">
      <c r="A49" s="79" t="s">
        <v>144</v>
      </c>
      <c r="B49" s="98"/>
      <c r="C49" s="99"/>
      <c r="D49" s="80">
        <f t="shared" si="1"/>
        <v>0</v>
      </c>
      <c r="E49" s="100"/>
      <c r="F49" s="97"/>
      <c r="G49" s="98"/>
      <c r="H49" s="97"/>
      <c r="I49" s="98"/>
      <c r="J49" s="97"/>
      <c r="K49" s="98"/>
      <c r="L49" s="80">
        <f t="shared" si="2"/>
        <v>0</v>
      </c>
    </row>
    <row r="50" spans="1:12" ht="12.75">
      <c r="A50" s="79" t="s">
        <v>145</v>
      </c>
      <c r="B50" s="98"/>
      <c r="C50" s="99"/>
      <c r="D50" s="80">
        <f t="shared" si="1"/>
        <v>0</v>
      </c>
      <c r="E50" s="100"/>
      <c r="F50" s="97"/>
      <c r="G50" s="98"/>
      <c r="H50" s="97"/>
      <c r="I50" s="98"/>
      <c r="J50" s="97"/>
      <c r="K50" s="98"/>
      <c r="L50" s="80">
        <f t="shared" si="2"/>
        <v>0</v>
      </c>
    </row>
    <row r="51" spans="1:12" ht="12.75">
      <c r="A51" s="79" t="s">
        <v>146</v>
      </c>
      <c r="B51" s="98"/>
      <c r="C51" s="99"/>
      <c r="D51" s="80">
        <f t="shared" si="1"/>
        <v>0</v>
      </c>
      <c r="E51" s="100"/>
      <c r="F51" s="97"/>
      <c r="G51" s="98"/>
      <c r="H51" s="97"/>
      <c r="I51" s="98"/>
      <c r="J51" s="97"/>
      <c r="K51" s="98"/>
      <c r="L51" s="80">
        <f t="shared" si="2"/>
        <v>0</v>
      </c>
    </row>
    <row r="52" spans="1:12" ht="12.75">
      <c r="A52" s="79" t="s">
        <v>239</v>
      </c>
      <c r="B52" s="98"/>
      <c r="C52" s="99"/>
      <c r="D52" s="80">
        <f t="shared" si="1"/>
        <v>0</v>
      </c>
      <c r="E52" s="100"/>
      <c r="F52" s="97"/>
      <c r="G52" s="98"/>
      <c r="H52" s="97"/>
      <c r="I52" s="98"/>
      <c r="J52" s="97"/>
      <c r="K52" s="98"/>
      <c r="L52" s="80">
        <f t="shared" si="2"/>
        <v>0</v>
      </c>
    </row>
    <row r="53" spans="1:12" ht="12.75">
      <c r="A53" s="79" t="s">
        <v>240</v>
      </c>
      <c r="B53" s="98"/>
      <c r="C53" s="99"/>
      <c r="D53" s="80">
        <f t="shared" si="1"/>
        <v>0</v>
      </c>
      <c r="E53" s="100"/>
      <c r="F53" s="97"/>
      <c r="G53" s="98"/>
      <c r="H53" s="97"/>
      <c r="I53" s="98"/>
      <c r="J53" s="97"/>
      <c r="K53" s="98"/>
      <c r="L53" s="80">
        <f t="shared" si="2"/>
        <v>0</v>
      </c>
    </row>
    <row r="54" spans="1:12" ht="12.75">
      <c r="A54" s="79" t="s">
        <v>241</v>
      </c>
      <c r="B54" s="98"/>
      <c r="C54" s="99"/>
      <c r="D54" s="80">
        <f t="shared" si="1"/>
        <v>0</v>
      </c>
      <c r="E54" s="100"/>
      <c r="F54" s="97"/>
      <c r="G54" s="98"/>
      <c r="H54" s="97"/>
      <c r="I54" s="98"/>
      <c r="J54" s="97"/>
      <c r="K54" s="98"/>
      <c r="L54" s="80">
        <f t="shared" si="2"/>
        <v>0</v>
      </c>
    </row>
    <row r="55" spans="1:12" ht="12.75">
      <c r="A55" s="79" t="s">
        <v>242</v>
      </c>
      <c r="B55" s="98"/>
      <c r="C55" s="99"/>
      <c r="D55" s="80">
        <f t="shared" si="1"/>
        <v>0</v>
      </c>
      <c r="E55" s="100"/>
      <c r="F55" s="97"/>
      <c r="G55" s="98"/>
      <c r="H55" s="97"/>
      <c r="I55" s="98"/>
      <c r="J55" s="97"/>
      <c r="K55" s="98"/>
      <c r="L55" s="80">
        <f t="shared" si="2"/>
        <v>0</v>
      </c>
    </row>
    <row r="56" spans="1:12" ht="12.75">
      <c r="A56" s="79" t="s">
        <v>243</v>
      </c>
      <c r="B56" s="98"/>
      <c r="C56" s="99"/>
      <c r="D56" s="80">
        <f t="shared" si="1"/>
        <v>0</v>
      </c>
      <c r="E56" s="100"/>
      <c r="F56" s="97"/>
      <c r="G56" s="98"/>
      <c r="H56" s="97"/>
      <c r="I56" s="98"/>
      <c r="J56" s="97"/>
      <c r="K56" s="98"/>
      <c r="L56" s="80">
        <f t="shared" si="2"/>
        <v>0</v>
      </c>
    </row>
    <row r="57" spans="1:12" ht="12.75">
      <c r="A57" s="79" t="s">
        <v>244</v>
      </c>
      <c r="B57" s="98"/>
      <c r="C57" s="99"/>
      <c r="D57" s="80">
        <f t="shared" si="1"/>
        <v>0</v>
      </c>
      <c r="E57" s="100"/>
      <c r="F57" s="97"/>
      <c r="G57" s="98"/>
      <c r="H57" s="97"/>
      <c r="I57" s="98"/>
      <c r="J57" s="97"/>
      <c r="K57" s="98"/>
      <c r="L57" s="80">
        <f t="shared" si="2"/>
        <v>0</v>
      </c>
    </row>
    <row r="58" spans="1:12" ht="12.75">
      <c r="A58" s="79" t="s">
        <v>245</v>
      </c>
      <c r="B58" s="98"/>
      <c r="C58" s="99"/>
      <c r="D58" s="80">
        <f t="shared" si="1"/>
        <v>0</v>
      </c>
      <c r="E58" s="100"/>
      <c r="F58" s="97"/>
      <c r="G58" s="98"/>
      <c r="H58" s="97"/>
      <c r="I58" s="98"/>
      <c r="J58" s="97"/>
      <c r="K58" s="98"/>
      <c r="L58" s="80">
        <f t="shared" si="2"/>
        <v>0</v>
      </c>
    </row>
    <row r="59" spans="1:12" ht="12.75">
      <c r="A59" s="79" t="s">
        <v>246</v>
      </c>
      <c r="B59" s="98"/>
      <c r="C59" s="99"/>
      <c r="D59" s="80">
        <f t="shared" si="1"/>
        <v>0</v>
      </c>
      <c r="E59" s="100"/>
      <c r="F59" s="97"/>
      <c r="G59" s="98"/>
      <c r="H59" s="97"/>
      <c r="I59" s="98"/>
      <c r="J59" s="97"/>
      <c r="K59" s="98"/>
      <c r="L59" s="80">
        <f t="shared" si="2"/>
        <v>0</v>
      </c>
    </row>
    <row r="60" spans="1:12" ht="12.75">
      <c r="A60" s="79" t="s">
        <v>247</v>
      </c>
      <c r="B60" s="98"/>
      <c r="C60" s="99"/>
      <c r="D60" s="80">
        <f t="shared" si="1"/>
        <v>0</v>
      </c>
      <c r="E60" s="100"/>
      <c r="F60" s="97"/>
      <c r="G60" s="98"/>
      <c r="H60" s="97"/>
      <c r="I60" s="98"/>
      <c r="J60" s="97"/>
      <c r="K60" s="98"/>
      <c r="L60" s="80">
        <f t="shared" si="2"/>
        <v>0</v>
      </c>
    </row>
    <row r="61" spans="1:12" ht="12.75">
      <c r="A61" s="79" t="s">
        <v>248</v>
      </c>
      <c r="B61" s="98"/>
      <c r="C61" s="99"/>
      <c r="D61" s="80">
        <f t="shared" si="1"/>
        <v>0</v>
      </c>
      <c r="E61" s="100"/>
      <c r="F61" s="97"/>
      <c r="G61" s="98"/>
      <c r="H61" s="97"/>
      <c r="I61" s="98"/>
      <c r="J61" s="97"/>
      <c r="K61" s="98"/>
      <c r="L61" s="80">
        <f t="shared" si="2"/>
        <v>0</v>
      </c>
    </row>
    <row r="62" spans="1:12" ht="12.75">
      <c r="A62" s="79" t="s">
        <v>283</v>
      </c>
      <c r="B62" s="98"/>
      <c r="C62" s="99"/>
      <c r="D62" s="80">
        <f t="shared" si="1"/>
        <v>0</v>
      </c>
      <c r="E62" s="100"/>
      <c r="F62" s="97"/>
      <c r="G62" s="98"/>
      <c r="H62" s="97"/>
      <c r="I62" s="98"/>
      <c r="J62" s="97"/>
      <c r="K62" s="98"/>
      <c r="L62" s="80">
        <f t="shared" si="2"/>
        <v>0</v>
      </c>
    </row>
    <row r="63" spans="1:12" ht="12.75">
      <c r="A63" s="79" t="s">
        <v>284</v>
      </c>
      <c r="B63" s="98"/>
      <c r="C63" s="99"/>
      <c r="D63" s="80">
        <f t="shared" si="1"/>
        <v>0</v>
      </c>
      <c r="E63" s="100"/>
      <c r="F63" s="97"/>
      <c r="G63" s="98"/>
      <c r="H63" s="97"/>
      <c r="I63" s="98"/>
      <c r="J63" s="97"/>
      <c r="K63" s="98"/>
      <c r="L63" s="80">
        <f t="shared" si="2"/>
        <v>0</v>
      </c>
    </row>
    <row r="64" spans="1:12" ht="12.75">
      <c r="A64" s="79" t="s">
        <v>285</v>
      </c>
      <c r="B64" s="98"/>
      <c r="C64" s="99"/>
      <c r="D64" s="80">
        <f t="shared" si="1"/>
        <v>0</v>
      </c>
      <c r="E64" s="100"/>
      <c r="F64" s="97"/>
      <c r="G64" s="98"/>
      <c r="H64" s="97"/>
      <c r="I64" s="98"/>
      <c r="J64" s="97"/>
      <c r="K64" s="98"/>
      <c r="L64" s="80">
        <f t="shared" si="2"/>
        <v>0</v>
      </c>
    </row>
    <row r="65" spans="1:12" ht="12.75">
      <c r="A65" s="79" t="s">
        <v>286</v>
      </c>
      <c r="B65" s="98"/>
      <c r="C65" s="99"/>
      <c r="D65" s="80">
        <f t="shared" si="1"/>
        <v>0</v>
      </c>
      <c r="E65" s="100"/>
      <c r="F65" s="97"/>
      <c r="G65" s="98"/>
      <c r="H65" s="97"/>
      <c r="I65" s="98"/>
      <c r="J65" s="97"/>
      <c r="K65" s="98"/>
      <c r="L65" s="80">
        <f t="shared" si="2"/>
        <v>0</v>
      </c>
    </row>
    <row r="66" spans="1:12" ht="12.75">
      <c r="A66" s="79" t="s">
        <v>287</v>
      </c>
      <c r="B66" s="98"/>
      <c r="C66" s="99"/>
      <c r="D66" s="80">
        <f t="shared" si="1"/>
        <v>0</v>
      </c>
      <c r="E66" s="100"/>
      <c r="F66" s="97"/>
      <c r="G66" s="98"/>
      <c r="H66" s="97"/>
      <c r="I66" s="98"/>
      <c r="J66" s="97"/>
      <c r="K66" s="98"/>
      <c r="L66" s="80">
        <f t="shared" si="2"/>
        <v>0</v>
      </c>
    </row>
    <row r="67" spans="1:12" ht="12.75">
      <c r="A67" s="79" t="s">
        <v>288</v>
      </c>
      <c r="B67" s="98"/>
      <c r="C67" s="99"/>
      <c r="D67" s="80">
        <f t="shared" si="1"/>
        <v>0</v>
      </c>
      <c r="E67" s="100"/>
      <c r="F67" s="97"/>
      <c r="G67" s="98"/>
      <c r="H67" s="97"/>
      <c r="I67" s="98"/>
      <c r="J67" s="97"/>
      <c r="K67" s="98"/>
      <c r="L67" s="80">
        <f t="shared" si="2"/>
        <v>0</v>
      </c>
    </row>
    <row r="68" spans="1:12" ht="12.75">
      <c r="A68" s="79" t="s">
        <v>289</v>
      </c>
      <c r="B68" s="98"/>
      <c r="C68" s="99"/>
      <c r="D68" s="80">
        <f t="shared" si="1"/>
        <v>0</v>
      </c>
      <c r="E68" s="100"/>
      <c r="F68" s="97"/>
      <c r="G68" s="98"/>
      <c r="H68" s="97"/>
      <c r="I68" s="98"/>
      <c r="J68" s="97"/>
      <c r="K68" s="98"/>
      <c r="L68" s="80">
        <f t="shared" si="2"/>
        <v>0</v>
      </c>
    </row>
    <row r="69" spans="1:12" ht="12.75">
      <c r="A69" s="79" t="s">
        <v>290</v>
      </c>
      <c r="B69" s="98"/>
      <c r="C69" s="99"/>
      <c r="D69" s="80">
        <f t="shared" si="1"/>
        <v>0</v>
      </c>
      <c r="E69" s="100"/>
      <c r="F69" s="97"/>
      <c r="G69" s="98"/>
      <c r="H69" s="97"/>
      <c r="I69" s="98"/>
      <c r="J69" s="97"/>
      <c r="K69" s="98"/>
      <c r="L69" s="80">
        <f t="shared" si="2"/>
        <v>0</v>
      </c>
    </row>
    <row r="70" spans="1:12" ht="12.75">
      <c r="A70" s="79" t="s">
        <v>291</v>
      </c>
      <c r="B70" s="98"/>
      <c r="C70" s="99"/>
      <c r="D70" s="80">
        <f t="shared" si="1"/>
        <v>0</v>
      </c>
      <c r="E70" s="100"/>
      <c r="F70" s="97"/>
      <c r="G70" s="98"/>
      <c r="H70" s="97"/>
      <c r="I70" s="98"/>
      <c r="J70" s="97"/>
      <c r="K70" s="98"/>
      <c r="L70" s="80">
        <f t="shared" si="2"/>
        <v>0</v>
      </c>
    </row>
    <row r="71" spans="1:12" ht="12.75">
      <c r="A71" s="79" t="s">
        <v>292</v>
      </c>
      <c r="B71" s="98"/>
      <c r="C71" s="99"/>
      <c r="D71" s="80">
        <f t="shared" si="1"/>
        <v>0</v>
      </c>
      <c r="E71" s="100"/>
      <c r="F71" s="97"/>
      <c r="G71" s="98"/>
      <c r="H71" s="97"/>
      <c r="I71" s="98"/>
      <c r="J71" s="97"/>
      <c r="K71" s="98"/>
      <c r="L71" s="80">
        <f t="shared" si="2"/>
        <v>0</v>
      </c>
    </row>
    <row r="72" spans="1:12" ht="12.75">
      <c r="A72" s="79" t="s">
        <v>293</v>
      </c>
      <c r="B72" s="98"/>
      <c r="C72" s="99"/>
      <c r="D72" s="80">
        <f t="shared" si="1"/>
        <v>0</v>
      </c>
      <c r="E72" s="100"/>
      <c r="F72" s="97"/>
      <c r="G72" s="98"/>
      <c r="H72" s="97"/>
      <c r="I72" s="98"/>
      <c r="J72" s="97"/>
      <c r="K72" s="98"/>
      <c r="L72" s="80">
        <f t="shared" si="2"/>
        <v>0</v>
      </c>
    </row>
    <row r="73" spans="1:12" ht="12.75">
      <c r="A73" s="79" t="s">
        <v>294</v>
      </c>
      <c r="B73" s="98"/>
      <c r="C73" s="99"/>
      <c r="D73" s="80">
        <f t="shared" si="1"/>
        <v>0</v>
      </c>
      <c r="E73" s="100"/>
      <c r="F73" s="97"/>
      <c r="G73" s="98"/>
      <c r="H73" s="97"/>
      <c r="I73" s="98"/>
      <c r="J73" s="97"/>
      <c r="K73" s="98"/>
      <c r="L73" s="80">
        <f t="shared" si="2"/>
        <v>0</v>
      </c>
    </row>
    <row r="74" spans="1:12" ht="12.75">
      <c r="A74" s="79" t="s">
        <v>295</v>
      </c>
      <c r="B74" s="98"/>
      <c r="C74" s="99"/>
      <c r="D74" s="80">
        <f t="shared" si="1"/>
        <v>0</v>
      </c>
      <c r="E74" s="100"/>
      <c r="F74" s="97"/>
      <c r="G74" s="98"/>
      <c r="H74" s="97"/>
      <c r="I74" s="98"/>
      <c r="J74" s="97"/>
      <c r="K74" s="98"/>
      <c r="L74" s="80">
        <f t="shared" si="2"/>
        <v>0</v>
      </c>
    </row>
    <row r="75" spans="1:12" ht="12.75">
      <c r="A75" s="79" t="s">
        <v>296</v>
      </c>
      <c r="B75" s="98"/>
      <c r="C75" s="99"/>
      <c r="D75" s="80">
        <f t="shared" si="1"/>
        <v>0</v>
      </c>
      <c r="E75" s="100"/>
      <c r="F75" s="97"/>
      <c r="G75" s="98"/>
      <c r="H75" s="97"/>
      <c r="I75" s="98"/>
      <c r="J75" s="97"/>
      <c r="K75" s="98"/>
      <c r="L75" s="80">
        <f t="shared" si="2"/>
        <v>0</v>
      </c>
    </row>
    <row r="76" spans="1:12" ht="12.75">
      <c r="A76" s="79" t="s">
        <v>297</v>
      </c>
      <c r="B76" s="98"/>
      <c r="C76" s="99"/>
      <c r="D76" s="80">
        <f t="shared" si="1"/>
        <v>0</v>
      </c>
      <c r="E76" s="100"/>
      <c r="F76" s="97"/>
      <c r="G76" s="98"/>
      <c r="H76" s="97"/>
      <c r="I76" s="98"/>
      <c r="J76" s="97"/>
      <c r="K76" s="98"/>
      <c r="L76" s="80">
        <f t="shared" si="2"/>
        <v>0</v>
      </c>
    </row>
    <row r="77" spans="1:12" ht="12.75">
      <c r="A77" s="79" t="s">
        <v>298</v>
      </c>
      <c r="B77" s="98"/>
      <c r="C77" s="99"/>
      <c r="D77" s="80">
        <f t="shared" si="1"/>
        <v>0</v>
      </c>
      <c r="E77" s="100"/>
      <c r="F77" s="97"/>
      <c r="G77" s="98"/>
      <c r="H77" s="97"/>
      <c r="I77" s="98"/>
      <c r="J77" s="97"/>
      <c r="K77" s="98"/>
      <c r="L77" s="80">
        <f t="shared" si="2"/>
        <v>0</v>
      </c>
    </row>
    <row r="78" spans="1:12" ht="12.75">
      <c r="A78" s="79" t="s">
        <v>299</v>
      </c>
      <c r="B78" s="98"/>
      <c r="C78" s="99"/>
      <c r="D78" s="80">
        <f t="shared" si="1"/>
        <v>0</v>
      </c>
      <c r="E78" s="100"/>
      <c r="F78" s="97"/>
      <c r="G78" s="98"/>
      <c r="H78" s="97"/>
      <c r="I78" s="98"/>
      <c r="J78" s="97"/>
      <c r="K78" s="98"/>
      <c r="L78" s="80">
        <f t="shared" si="2"/>
        <v>0</v>
      </c>
    </row>
    <row r="79" spans="1:12" ht="12.75">
      <c r="A79" s="79" t="s">
        <v>300</v>
      </c>
      <c r="B79" s="98"/>
      <c r="C79" s="99"/>
      <c r="D79" s="80">
        <f t="shared" si="1"/>
        <v>0</v>
      </c>
      <c r="E79" s="100"/>
      <c r="F79" s="97"/>
      <c r="G79" s="98"/>
      <c r="H79" s="97"/>
      <c r="I79" s="98"/>
      <c r="J79" s="97"/>
      <c r="K79" s="98"/>
      <c r="L79" s="80">
        <f t="shared" si="2"/>
        <v>0</v>
      </c>
    </row>
    <row r="80" spans="1:12" ht="12.75">
      <c r="A80" s="79" t="s">
        <v>301</v>
      </c>
      <c r="B80" s="98"/>
      <c r="C80" s="99"/>
      <c r="D80" s="80">
        <f t="shared" si="1"/>
        <v>0</v>
      </c>
      <c r="E80" s="100"/>
      <c r="F80" s="97"/>
      <c r="G80" s="98"/>
      <c r="H80" s="97"/>
      <c r="I80" s="98"/>
      <c r="J80" s="97"/>
      <c r="K80" s="98"/>
      <c r="L80" s="80">
        <f t="shared" si="2"/>
        <v>0</v>
      </c>
    </row>
    <row r="81" spans="1:12" ht="12.75">
      <c r="A81" s="79" t="s">
        <v>302</v>
      </c>
      <c r="B81" s="98"/>
      <c r="C81" s="99"/>
      <c r="D81" s="80">
        <f t="shared" si="1"/>
        <v>0</v>
      </c>
      <c r="E81" s="100"/>
      <c r="F81" s="97"/>
      <c r="G81" s="98"/>
      <c r="H81" s="97"/>
      <c r="I81" s="98"/>
      <c r="J81" s="97"/>
      <c r="K81" s="98"/>
      <c r="L81" s="80">
        <f t="shared" si="2"/>
        <v>0</v>
      </c>
    </row>
    <row r="82" spans="1:12" ht="12.75">
      <c r="A82" s="238" t="s">
        <v>64</v>
      </c>
      <c r="B82" s="239"/>
      <c r="C82" s="81"/>
      <c r="D82" s="82"/>
      <c r="E82" s="81"/>
      <c r="F82" s="83"/>
      <c r="G82" s="78"/>
      <c r="H82" s="83"/>
      <c r="I82" s="78"/>
      <c r="J82" s="83"/>
      <c r="K82" s="78"/>
      <c r="L82" s="84">
        <f>SUM(L32:L81)</f>
        <v>0</v>
      </c>
    </row>
    <row r="83" spans="1:12" ht="12.75">
      <c r="A83" s="85"/>
      <c r="B83" s="85"/>
      <c r="C83" s="86"/>
      <c r="D83" s="87"/>
      <c r="E83" s="86"/>
      <c r="F83" s="88"/>
      <c r="G83" s="89"/>
      <c r="H83" s="88"/>
      <c r="I83" s="89"/>
      <c r="J83" s="88"/>
      <c r="K83" s="89"/>
      <c r="L83" s="90"/>
    </row>
    <row r="84" spans="1:12" ht="13.5" thickBot="1">
      <c r="A84" s="85"/>
      <c r="B84" s="85"/>
      <c r="C84" s="86"/>
      <c r="D84" s="87"/>
      <c r="E84" s="86"/>
      <c r="F84" s="88"/>
      <c r="G84" s="89"/>
      <c r="H84" s="88"/>
      <c r="I84" s="89"/>
      <c r="J84" s="88"/>
      <c r="K84" s="89"/>
      <c r="L84" s="90"/>
    </row>
    <row r="85" spans="1:12" ht="15" customHeight="1">
      <c r="A85" s="227" t="s">
        <v>107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9"/>
    </row>
    <row r="86" spans="1:12" ht="15" customHeight="1">
      <c r="A86" s="245" t="s">
        <v>61</v>
      </c>
      <c r="B86" s="245" t="s">
        <v>62</v>
      </c>
      <c r="C86" s="245" t="s">
        <v>63</v>
      </c>
      <c r="D86" s="258" t="s">
        <v>66</v>
      </c>
      <c r="E86" s="245" t="s">
        <v>67</v>
      </c>
      <c r="F86" s="238" t="s">
        <v>68</v>
      </c>
      <c r="G86" s="239"/>
      <c r="H86" s="238" t="s">
        <v>69</v>
      </c>
      <c r="I86" s="239"/>
      <c r="J86" s="238" t="s">
        <v>70</v>
      </c>
      <c r="K86" s="239"/>
      <c r="L86" s="76" t="s">
        <v>71</v>
      </c>
    </row>
    <row r="87" spans="1:12" ht="25.5">
      <c r="A87" s="246"/>
      <c r="B87" s="246"/>
      <c r="C87" s="246"/>
      <c r="D87" s="259"/>
      <c r="E87" s="246"/>
      <c r="F87" s="77" t="s">
        <v>72</v>
      </c>
      <c r="G87" s="78" t="s">
        <v>73</v>
      </c>
      <c r="H87" s="77" t="s">
        <v>72</v>
      </c>
      <c r="I87" s="78" t="s">
        <v>74</v>
      </c>
      <c r="J87" s="77" t="s">
        <v>72</v>
      </c>
      <c r="K87" s="78" t="s">
        <v>75</v>
      </c>
      <c r="L87" s="76"/>
    </row>
    <row r="88" spans="1:12" ht="39" customHeight="1">
      <c r="A88" s="79" t="s">
        <v>108</v>
      </c>
      <c r="B88" s="91" t="s">
        <v>249</v>
      </c>
      <c r="C88" s="92" t="s">
        <v>210</v>
      </c>
      <c r="D88" s="97">
        <v>0</v>
      </c>
      <c r="E88" s="100"/>
      <c r="F88" s="247" t="s">
        <v>211</v>
      </c>
      <c r="G88" s="248"/>
      <c r="H88" s="248"/>
      <c r="I88" s="248"/>
      <c r="J88" s="248"/>
      <c r="K88" s="249"/>
      <c r="L88" s="80">
        <f>D88*E88</f>
        <v>0</v>
      </c>
    </row>
    <row r="89" spans="1:12" ht="39.75" customHeight="1">
      <c r="A89" s="79" t="s">
        <v>109</v>
      </c>
      <c r="B89" s="91" t="s">
        <v>250</v>
      </c>
      <c r="C89" s="92" t="s">
        <v>210</v>
      </c>
      <c r="D89" s="97">
        <v>0</v>
      </c>
      <c r="E89" s="100"/>
      <c r="F89" s="240" t="s">
        <v>211</v>
      </c>
      <c r="G89" s="241"/>
      <c r="H89" s="241"/>
      <c r="I89" s="241"/>
      <c r="J89" s="241"/>
      <c r="K89" s="242"/>
      <c r="L89" s="80">
        <f>D89*E89</f>
        <v>0</v>
      </c>
    </row>
    <row r="90" spans="1:12" ht="12.75">
      <c r="A90" s="79" t="s">
        <v>110</v>
      </c>
      <c r="B90" s="98"/>
      <c r="C90" s="99"/>
      <c r="D90" s="80">
        <f>(F90+H90+J90)/3</f>
        <v>0</v>
      </c>
      <c r="E90" s="100"/>
      <c r="F90" s="101"/>
      <c r="G90" s="102"/>
      <c r="H90" s="101"/>
      <c r="I90" s="102"/>
      <c r="J90" s="101"/>
      <c r="K90" s="102"/>
      <c r="L90" s="80">
        <f>D90*E90</f>
        <v>0</v>
      </c>
    </row>
    <row r="91" spans="1:12" ht="12.75">
      <c r="A91" s="79" t="s">
        <v>111</v>
      </c>
      <c r="B91" s="98"/>
      <c r="C91" s="99"/>
      <c r="D91" s="80">
        <f aca="true" t="shared" si="3" ref="D91:D97">(F91+H91+J91)/3</f>
        <v>0</v>
      </c>
      <c r="E91" s="100"/>
      <c r="F91" s="101"/>
      <c r="G91" s="102"/>
      <c r="H91" s="101"/>
      <c r="I91" s="102"/>
      <c r="J91" s="101"/>
      <c r="K91" s="102"/>
      <c r="L91" s="80">
        <f aca="true" t="shared" si="4" ref="L91:L97">D91*E91</f>
        <v>0</v>
      </c>
    </row>
    <row r="92" spans="1:12" ht="12.75">
      <c r="A92" s="79" t="s">
        <v>112</v>
      </c>
      <c r="B92" s="98"/>
      <c r="C92" s="99"/>
      <c r="D92" s="80">
        <f t="shared" si="3"/>
        <v>0</v>
      </c>
      <c r="E92" s="100"/>
      <c r="F92" s="101"/>
      <c r="G92" s="102"/>
      <c r="H92" s="101"/>
      <c r="I92" s="102"/>
      <c r="J92" s="101"/>
      <c r="K92" s="102"/>
      <c r="L92" s="80">
        <f t="shared" si="4"/>
        <v>0</v>
      </c>
    </row>
    <row r="93" spans="1:12" ht="12.75">
      <c r="A93" s="79" t="s">
        <v>113</v>
      </c>
      <c r="B93" s="98"/>
      <c r="C93" s="99"/>
      <c r="D93" s="80">
        <f t="shared" si="3"/>
        <v>0</v>
      </c>
      <c r="E93" s="100"/>
      <c r="F93" s="101"/>
      <c r="G93" s="102"/>
      <c r="H93" s="101"/>
      <c r="I93" s="102"/>
      <c r="J93" s="101"/>
      <c r="K93" s="102"/>
      <c r="L93" s="80">
        <f t="shared" si="4"/>
        <v>0</v>
      </c>
    </row>
    <row r="94" spans="1:12" ht="12.75">
      <c r="A94" s="79" t="s">
        <v>114</v>
      </c>
      <c r="B94" s="98"/>
      <c r="C94" s="99"/>
      <c r="D94" s="80">
        <f t="shared" si="3"/>
        <v>0</v>
      </c>
      <c r="E94" s="100"/>
      <c r="F94" s="101"/>
      <c r="G94" s="102"/>
      <c r="H94" s="101"/>
      <c r="I94" s="102"/>
      <c r="J94" s="101"/>
      <c r="K94" s="102"/>
      <c r="L94" s="80">
        <f t="shared" si="4"/>
        <v>0</v>
      </c>
    </row>
    <row r="95" spans="1:12" ht="12.75">
      <c r="A95" s="79" t="s">
        <v>115</v>
      </c>
      <c r="B95" s="98"/>
      <c r="C95" s="99"/>
      <c r="D95" s="80">
        <f t="shared" si="3"/>
        <v>0</v>
      </c>
      <c r="E95" s="100"/>
      <c r="F95" s="101"/>
      <c r="G95" s="102"/>
      <c r="H95" s="101"/>
      <c r="I95" s="102"/>
      <c r="J95" s="101"/>
      <c r="K95" s="102"/>
      <c r="L95" s="80">
        <f t="shared" si="4"/>
        <v>0</v>
      </c>
    </row>
    <row r="96" spans="1:12" ht="12.75">
      <c r="A96" s="79" t="s">
        <v>116</v>
      </c>
      <c r="B96" s="98"/>
      <c r="C96" s="99"/>
      <c r="D96" s="80">
        <f>(F96+H96+J96)/3</f>
        <v>0</v>
      </c>
      <c r="E96" s="100"/>
      <c r="F96" s="101"/>
      <c r="G96" s="102"/>
      <c r="H96" s="101"/>
      <c r="I96" s="102"/>
      <c r="J96" s="101"/>
      <c r="K96" s="102"/>
      <c r="L96" s="80">
        <f t="shared" si="4"/>
        <v>0</v>
      </c>
    </row>
    <row r="97" spans="1:12" ht="12.75">
      <c r="A97" s="79" t="s">
        <v>117</v>
      </c>
      <c r="B97" s="98"/>
      <c r="C97" s="99"/>
      <c r="D97" s="80">
        <f t="shared" si="3"/>
        <v>0</v>
      </c>
      <c r="E97" s="100"/>
      <c r="F97" s="101"/>
      <c r="G97" s="102"/>
      <c r="H97" s="101"/>
      <c r="I97" s="102"/>
      <c r="J97" s="101"/>
      <c r="K97" s="102"/>
      <c r="L97" s="80">
        <f t="shared" si="4"/>
        <v>0</v>
      </c>
    </row>
    <row r="98" spans="1:12" ht="12.75">
      <c r="A98" s="238" t="s">
        <v>64</v>
      </c>
      <c r="B98" s="239"/>
      <c r="C98" s="81"/>
      <c r="D98" s="82"/>
      <c r="E98" s="81"/>
      <c r="F98" s="83"/>
      <c r="G98" s="78"/>
      <c r="H98" s="83"/>
      <c r="I98" s="78"/>
      <c r="J98" s="83"/>
      <c r="K98" s="78"/>
      <c r="L98" s="84">
        <f>SUM(L88:L97)</f>
        <v>0</v>
      </c>
    </row>
    <row r="99" spans="1:12" ht="12.75">
      <c r="A99" s="85"/>
      <c r="B99" s="85"/>
      <c r="C99" s="86"/>
      <c r="D99" s="87"/>
      <c r="E99" s="86"/>
      <c r="F99" s="88"/>
      <c r="G99" s="89"/>
      <c r="H99" s="88"/>
      <c r="I99" s="89"/>
      <c r="J99" s="88"/>
      <c r="K99" s="89"/>
      <c r="L99" s="90"/>
    </row>
    <row r="100" spans="1:12" ht="12.75">
      <c r="A100" s="230" t="s">
        <v>127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2"/>
    </row>
    <row r="101" spans="1:12" ht="24.75" customHeight="1">
      <c r="A101" s="233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5"/>
    </row>
    <row r="103" ht="13.5" thickBot="1"/>
    <row r="104" spans="1:12" ht="15" customHeight="1">
      <c r="A104" s="227" t="s">
        <v>169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9"/>
    </row>
    <row r="105" spans="1:12" ht="15" customHeight="1">
      <c r="A105" s="245" t="s">
        <v>61</v>
      </c>
      <c r="B105" s="245" t="s">
        <v>62</v>
      </c>
      <c r="C105" s="245" t="s">
        <v>63</v>
      </c>
      <c r="D105" s="258" t="s">
        <v>66</v>
      </c>
      <c r="E105" s="245" t="s">
        <v>67</v>
      </c>
      <c r="F105" s="238" t="s">
        <v>68</v>
      </c>
      <c r="G105" s="239"/>
      <c r="H105" s="238" t="s">
        <v>69</v>
      </c>
      <c r="I105" s="239"/>
      <c r="J105" s="238" t="s">
        <v>70</v>
      </c>
      <c r="K105" s="239"/>
      <c r="L105" s="76" t="s">
        <v>71</v>
      </c>
    </row>
    <row r="106" spans="1:12" ht="25.5">
      <c r="A106" s="246"/>
      <c r="B106" s="246"/>
      <c r="C106" s="246"/>
      <c r="D106" s="259"/>
      <c r="E106" s="246"/>
      <c r="F106" s="77" t="s">
        <v>72</v>
      </c>
      <c r="G106" s="78" t="s">
        <v>73</v>
      </c>
      <c r="H106" s="77" t="s">
        <v>72</v>
      </c>
      <c r="I106" s="78" t="s">
        <v>74</v>
      </c>
      <c r="J106" s="77" t="s">
        <v>72</v>
      </c>
      <c r="K106" s="78" t="s">
        <v>75</v>
      </c>
      <c r="L106" s="76"/>
    </row>
    <row r="107" spans="1:12" ht="51">
      <c r="A107" s="93" t="s">
        <v>170</v>
      </c>
      <c r="B107" s="91" t="s">
        <v>135</v>
      </c>
      <c r="C107" s="260" t="s">
        <v>202</v>
      </c>
      <c r="D107" s="261"/>
      <c r="E107" s="261"/>
      <c r="F107" s="261"/>
      <c r="G107" s="261"/>
      <c r="H107" s="261"/>
      <c r="I107" s="261"/>
      <c r="J107" s="261"/>
      <c r="K107" s="262"/>
      <c r="L107" s="80">
        <f>13%*('1. Receitas '!E17-'2. Orçamento Detalhado'!L209)</f>
        <v>0</v>
      </c>
    </row>
    <row r="108" spans="1:12" ht="25.5">
      <c r="A108" s="93" t="s">
        <v>171</v>
      </c>
      <c r="B108" s="91" t="s">
        <v>196</v>
      </c>
      <c r="C108" s="260" t="s">
        <v>204</v>
      </c>
      <c r="D108" s="261"/>
      <c r="E108" s="261"/>
      <c r="F108" s="261"/>
      <c r="G108" s="261"/>
      <c r="H108" s="261"/>
      <c r="I108" s="261"/>
      <c r="J108" s="261"/>
      <c r="K108" s="262"/>
      <c r="L108" s="80">
        <f>'5. D.O.A. FADE'!F34</f>
        <v>0</v>
      </c>
    </row>
    <row r="109" spans="1:12" ht="12.75" customHeight="1">
      <c r="A109" s="93" t="s">
        <v>172</v>
      </c>
      <c r="B109" s="91" t="s">
        <v>136</v>
      </c>
      <c r="C109" s="260" t="s">
        <v>142</v>
      </c>
      <c r="D109" s="261"/>
      <c r="E109" s="261"/>
      <c r="F109" s="261"/>
      <c r="G109" s="261"/>
      <c r="H109" s="261"/>
      <c r="I109" s="261"/>
      <c r="J109" s="261"/>
      <c r="K109" s="262"/>
      <c r="L109" s="80">
        <f>'3. Pessoa Física e Obrigações'!J80</f>
        <v>0</v>
      </c>
    </row>
    <row r="110" spans="1:12" ht="12.75" customHeight="1">
      <c r="A110" s="93" t="s">
        <v>173</v>
      </c>
      <c r="B110" s="91" t="s">
        <v>138</v>
      </c>
      <c r="C110" s="260" t="s">
        <v>142</v>
      </c>
      <c r="D110" s="261"/>
      <c r="E110" s="261"/>
      <c r="F110" s="261"/>
      <c r="G110" s="261"/>
      <c r="H110" s="261"/>
      <c r="I110" s="261"/>
      <c r="J110" s="261"/>
      <c r="K110" s="262"/>
      <c r="L110" s="80">
        <f>'3. Pessoa Física e Obrigações'!D159</f>
        <v>0</v>
      </c>
    </row>
    <row r="111" spans="1:12" ht="12.75" customHeight="1">
      <c r="A111" s="93" t="s">
        <v>174</v>
      </c>
      <c r="B111" s="91" t="s">
        <v>139</v>
      </c>
      <c r="C111" s="260" t="s">
        <v>142</v>
      </c>
      <c r="D111" s="261"/>
      <c r="E111" s="261"/>
      <c r="F111" s="261"/>
      <c r="G111" s="261"/>
      <c r="H111" s="261"/>
      <c r="I111" s="261"/>
      <c r="J111" s="261"/>
      <c r="K111" s="262"/>
      <c r="L111" s="80">
        <f>'3. Pessoa Física e Obrigações'!E159</f>
        <v>0</v>
      </c>
    </row>
    <row r="112" spans="1:12" ht="12.75" customHeight="1">
      <c r="A112" s="93" t="s">
        <v>175</v>
      </c>
      <c r="B112" s="91" t="s">
        <v>147</v>
      </c>
      <c r="C112" s="260" t="s">
        <v>142</v>
      </c>
      <c r="D112" s="261"/>
      <c r="E112" s="261"/>
      <c r="F112" s="261"/>
      <c r="G112" s="261"/>
      <c r="H112" s="261"/>
      <c r="I112" s="261"/>
      <c r="J112" s="261"/>
      <c r="K112" s="262"/>
      <c r="L112" s="80">
        <f>'4. Despesas com Combustível'!M14</f>
        <v>0</v>
      </c>
    </row>
    <row r="113" spans="1:12" ht="25.5">
      <c r="A113" s="93" t="s">
        <v>176</v>
      </c>
      <c r="B113" s="91" t="s">
        <v>137</v>
      </c>
      <c r="C113" s="99"/>
      <c r="D113" s="97"/>
      <c r="E113" s="100"/>
      <c r="F113" s="224" t="s">
        <v>212</v>
      </c>
      <c r="G113" s="225"/>
      <c r="H113" s="225"/>
      <c r="I113" s="225"/>
      <c r="J113" s="225"/>
      <c r="K113" s="226"/>
      <c r="L113" s="80">
        <f>D113*E113</f>
        <v>0</v>
      </c>
    </row>
    <row r="114" spans="1:12" ht="12.75" customHeight="1">
      <c r="A114" s="93" t="s">
        <v>177</v>
      </c>
      <c r="B114" s="91" t="s">
        <v>215</v>
      </c>
      <c r="C114" s="92" t="s">
        <v>216</v>
      </c>
      <c r="D114" s="97"/>
      <c r="E114" s="100"/>
      <c r="F114" s="224" t="s">
        <v>212</v>
      </c>
      <c r="G114" s="225"/>
      <c r="H114" s="225"/>
      <c r="I114" s="225"/>
      <c r="J114" s="225"/>
      <c r="K114" s="226"/>
      <c r="L114" s="80">
        <f aca="true" t="shared" si="5" ref="L114:L136">D114*E114</f>
        <v>0</v>
      </c>
    </row>
    <row r="115" spans="1:12" ht="38.25">
      <c r="A115" s="93" t="s">
        <v>178</v>
      </c>
      <c r="B115" s="91" t="s">
        <v>131</v>
      </c>
      <c r="C115" s="99"/>
      <c r="D115" s="97">
        <v>0</v>
      </c>
      <c r="E115" s="100"/>
      <c r="F115" s="224" t="s">
        <v>213</v>
      </c>
      <c r="G115" s="225"/>
      <c r="H115" s="225"/>
      <c r="I115" s="225"/>
      <c r="J115" s="225"/>
      <c r="K115" s="226"/>
      <c r="L115" s="80">
        <f>D115*E115</f>
        <v>0</v>
      </c>
    </row>
    <row r="116" spans="1:12" ht="25.5">
      <c r="A116" s="93" t="s">
        <v>179</v>
      </c>
      <c r="B116" s="91" t="s">
        <v>251</v>
      </c>
      <c r="C116" s="99"/>
      <c r="D116" s="97">
        <v>0</v>
      </c>
      <c r="E116" s="100"/>
      <c r="F116" s="224" t="s">
        <v>214</v>
      </c>
      <c r="G116" s="225"/>
      <c r="H116" s="225"/>
      <c r="I116" s="225"/>
      <c r="J116" s="225"/>
      <c r="K116" s="226"/>
      <c r="L116" s="80">
        <f>D116*E116</f>
        <v>0</v>
      </c>
    </row>
    <row r="117" spans="1:12" ht="12.75">
      <c r="A117" s="93" t="s">
        <v>180</v>
      </c>
      <c r="B117" s="98"/>
      <c r="C117" s="99"/>
      <c r="D117" s="80">
        <f aca="true" t="shared" si="6" ref="D117:D136">(F117+H117+J117)/3</f>
        <v>0</v>
      </c>
      <c r="E117" s="100"/>
      <c r="F117" s="97"/>
      <c r="G117" s="98"/>
      <c r="H117" s="97"/>
      <c r="I117" s="98"/>
      <c r="J117" s="97"/>
      <c r="K117" s="98"/>
      <c r="L117" s="80">
        <f>D117*E117</f>
        <v>0</v>
      </c>
    </row>
    <row r="118" spans="1:12" ht="12.75">
      <c r="A118" s="93" t="s">
        <v>181</v>
      </c>
      <c r="B118" s="98"/>
      <c r="C118" s="99"/>
      <c r="D118" s="80">
        <f t="shared" si="6"/>
        <v>0</v>
      </c>
      <c r="E118" s="100"/>
      <c r="F118" s="97"/>
      <c r="G118" s="98"/>
      <c r="H118" s="97"/>
      <c r="I118" s="98"/>
      <c r="J118" s="97"/>
      <c r="K118" s="98"/>
      <c r="L118" s="80">
        <f t="shared" si="5"/>
        <v>0</v>
      </c>
    </row>
    <row r="119" spans="1:12" ht="12.75">
      <c r="A119" s="93" t="s">
        <v>182</v>
      </c>
      <c r="B119" s="98"/>
      <c r="C119" s="99"/>
      <c r="D119" s="80">
        <f t="shared" si="6"/>
        <v>0</v>
      </c>
      <c r="E119" s="100"/>
      <c r="F119" s="97"/>
      <c r="G119" s="98"/>
      <c r="H119" s="97"/>
      <c r="I119" s="98"/>
      <c r="J119" s="97"/>
      <c r="K119" s="98"/>
      <c r="L119" s="80">
        <f t="shared" si="5"/>
        <v>0</v>
      </c>
    </row>
    <row r="120" spans="1:12" ht="12.75">
      <c r="A120" s="93" t="s">
        <v>183</v>
      </c>
      <c r="B120" s="98"/>
      <c r="C120" s="99"/>
      <c r="D120" s="80">
        <f t="shared" si="6"/>
        <v>0</v>
      </c>
      <c r="E120" s="100"/>
      <c r="F120" s="97"/>
      <c r="G120" s="98"/>
      <c r="H120" s="97"/>
      <c r="I120" s="98"/>
      <c r="J120" s="97"/>
      <c r="K120" s="98"/>
      <c r="L120" s="80">
        <f t="shared" si="5"/>
        <v>0</v>
      </c>
    </row>
    <row r="121" spans="1:12" ht="12.75">
      <c r="A121" s="93" t="s">
        <v>184</v>
      </c>
      <c r="B121" s="98"/>
      <c r="C121" s="99"/>
      <c r="D121" s="80">
        <f t="shared" si="6"/>
        <v>0</v>
      </c>
      <c r="E121" s="100"/>
      <c r="F121" s="97"/>
      <c r="G121" s="98"/>
      <c r="H121" s="97"/>
      <c r="I121" s="98"/>
      <c r="J121" s="97"/>
      <c r="K121" s="98"/>
      <c r="L121" s="80">
        <f t="shared" si="5"/>
        <v>0</v>
      </c>
    </row>
    <row r="122" spans="1:12" ht="12.75">
      <c r="A122" s="93" t="s">
        <v>197</v>
      </c>
      <c r="B122" s="98"/>
      <c r="C122" s="99"/>
      <c r="D122" s="80">
        <f t="shared" si="6"/>
        <v>0</v>
      </c>
      <c r="E122" s="100"/>
      <c r="F122" s="97"/>
      <c r="G122" s="98"/>
      <c r="H122" s="97"/>
      <c r="I122" s="98"/>
      <c r="J122" s="97"/>
      <c r="K122" s="98"/>
      <c r="L122" s="80">
        <f t="shared" si="5"/>
        <v>0</v>
      </c>
    </row>
    <row r="123" spans="1:12" ht="12.75">
      <c r="A123" s="93" t="s">
        <v>198</v>
      </c>
      <c r="B123" s="98"/>
      <c r="C123" s="99"/>
      <c r="D123" s="80">
        <f t="shared" si="6"/>
        <v>0</v>
      </c>
      <c r="E123" s="100"/>
      <c r="F123" s="97"/>
      <c r="G123" s="98"/>
      <c r="H123" s="97"/>
      <c r="I123" s="98"/>
      <c r="J123" s="97"/>
      <c r="K123" s="98"/>
      <c r="L123" s="80">
        <f t="shared" si="5"/>
        <v>0</v>
      </c>
    </row>
    <row r="124" spans="1:12" ht="12.75">
      <c r="A124" s="93" t="s">
        <v>199</v>
      </c>
      <c r="B124" s="98"/>
      <c r="C124" s="99"/>
      <c r="D124" s="80">
        <f t="shared" si="6"/>
        <v>0</v>
      </c>
      <c r="E124" s="100"/>
      <c r="F124" s="97"/>
      <c r="G124" s="98"/>
      <c r="H124" s="97"/>
      <c r="I124" s="98"/>
      <c r="J124" s="97"/>
      <c r="K124" s="98"/>
      <c r="L124" s="80">
        <f t="shared" si="5"/>
        <v>0</v>
      </c>
    </row>
    <row r="125" spans="1:12" ht="12.75">
      <c r="A125" s="93" t="s">
        <v>200</v>
      </c>
      <c r="B125" s="98"/>
      <c r="C125" s="99"/>
      <c r="D125" s="80">
        <f t="shared" si="6"/>
        <v>0</v>
      </c>
      <c r="E125" s="100"/>
      <c r="F125" s="97"/>
      <c r="G125" s="98"/>
      <c r="H125" s="97"/>
      <c r="I125" s="98"/>
      <c r="J125" s="97"/>
      <c r="K125" s="98"/>
      <c r="L125" s="80">
        <f t="shared" si="5"/>
        <v>0</v>
      </c>
    </row>
    <row r="126" spans="1:12" ht="12.75">
      <c r="A126" s="93" t="s">
        <v>201</v>
      </c>
      <c r="B126" s="98"/>
      <c r="C126" s="99"/>
      <c r="D126" s="80">
        <f t="shared" si="6"/>
        <v>0</v>
      </c>
      <c r="E126" s="100"/>
      <c r="F126" s="97"/>
      <c r="G126" s="98"/>
      <c r="H126" s="97"/>
      <c r="I126" s="98"/>
      <c r="J126" s="97"/>
      <c r="K126" s="98"/>
      <c r="L126" s="80">
        <f t="shared" si="5"/>
        <v>0</v>
      </c>
    </row>
    <row r="127" spans="1:12" ht="12.75">
      <c r="A127" s="93" t="s">
        <v>303</v>
      </c>
      <c r="B127" s="98"/>
      <c r="C127" s="99"/>
      <c r="D127" s="80">
        <f t="shared" si="6"/>
        <v>0</v>
      </c>
      <c r="E127" s="100"/>
      <c r="F127" s="97"/>
      <c r="G127" s="98"/>
      <c r="H127" s="97"/>
      <c r="I127" s="98"/>
      <c r="J127" s="97"/>
      <c r="K127" s="98"/>
      <c r="L127" s="80">
        <f t="shared" si="5"/>
        <v>0</v>
      </c>
    </row>
    <row r="128" spans="1:12" ht="12.75">
      <c r="A128" s="93" t="s">
        <v>304</v>
      </c>
      <c r="B128" s="98"/>
      <c r="C128" s="99"/>
      <c r="D128" s="80">
        <f t="shared" si="6"/>
        <v>0</v>
      </c>
      <c r="E128" s="100"/>
      <c r="F128" s="97"/>
      <c r="G128" s="98"/>
      <c r="H128" s="97"/>
      <c r="I128" s="98"/>
      <c r="J128" s="97"/>
      <c r="K128" s="98"/>
      <c r="L128" s="80">
        <f t="shared" si="5"/>
        <v>0</v>
      </c>
    </row>
    <row r="129" spans="1:12" ht="12.75">
      <c r="A129" s="93" t="s">
        <v>305</v>
      </c>
      <c r="B129" s="98"/>
      <c r="C129" s="99"/>
      <c r="D129" s="80">
        <f t="shared" si="6"/>
        <v>0</v>
      </c>
      <c r="E129" s="100"/>
      <c r="F129" s="97"/>
      <c r="G129" s="98"/>
      <c r="H129" s="97"/>
      <c r="I129" s="98"/>
      <c r="J129" s="97"/>
      <c r="K129" s="98"/>
      <c r="L129" s="80">
        <f t="shared" si="5"/>
        <v>0</v>
      </c>
    </row>
    <row r="130" spans="1:12" ht="12.75">
      <c r="A130" s="93" t="s">
        <v>306</v>
      </c>
      <c r="B130" s="98"/>
      <c r="C130" s="99"/>
      <c r="D130" s="80">
        <f t="shared" si="6"/>
        <v>0</v>
      </c>
      <c r="E130" s="100"/>
      <c r="F130" s="97"/>
      <c r="G130" s="98"/>
      <c r="H130" s="97"/>
      <c r="I130" s="98"/>
      <c r="J130" s="97"/>
      <c r="K130" s="98"/>
      <c r="L130" s="80">
        <f t="shared" si="5"/>
        <v>0</v>
      </c>
    </row>
    <row r="131" spans="1:12" ht="12.75">
      <c r="A131" s="93" t="s">
        <v>307</v>
      </c>
      <c r="B131" s="98"/>
      <c r="C131" s="99"/>
      <c r="D131" s="80">
        <f t="shared" si="6"/>
        <v>0</v>
      </c>
      <c r="E131" s="100"/>
      <c r="F131" s="97"/>
      <c r="G131" s="98"/>
      <c r="H131" s="97"/>
      <c r="I131" s="98"/>
      <c r="J131" s="97"/>
      <c r="K131" s="98"/>
      <c r="L131" s="80">
        <f t="shared" si="5"/>
        <v>0</v>
      </c>
    </row>
    <row r="132" spans="1:12" ht="12.75">
      <c r="A132" s="93" t="s">
        <v>308</v>
      </c>
      <c r="B132" s="98"/>
      <c r="C132" s="99"/>
      <c r="D132" s="80">
        <f t="shared" si="6"/>
        <v>0</v>
      </c>
      <c r="E132" s="100"/>
      <c r="F132" s="97"/>
      <c r="G132" s="98"/>
      <c r="H132" s="97"/>
      <c r="I132" s="98"/>
      <c r="J132" s="97"/>
      <c r="K132" s="98"/>
      <c r="L132" s="80">
        <f t="shared" si="5"/>
        <v>0</v>
      </c>
    </row>
    <row r="133" spans="1:12" ht="12.75">
      <c r="A133" s="93" t="s">
        <v>309</v>
      </c>
      <c r="B133" s="98"/>
      <c r="C133" s="99"/>
      <c r="D133" s="80">
        <f t="shared" si="6"/>
        <v>0</v>
      </c>
      <c r="E133" s="100"/>
      <c r="F133" s="97"/>
      <c r="G133" s="98"/>
      <c r="H133" s="97"/>
      <c r="I133" s="98"/>
      <c r="J133" s="97"/>
      <c r="K133" s="98"/>
      <c r="L133" s="80">
        <f t="shared" si="5"/>
        <v>0</v>
      </c>
    </row>
    <row r="134" spans="1:12" ht="12.75">
      <c r="A134" s="93" t="s">
        <v>310</v>
      </c>
      <c r="B134" s="98"/>
      <c r="C134" s="99"/>
      <c r="D134" s="80">
        <f t="shared" si="6"/>
        <v>0</v>
      </c>
      <c r="E134" s="100"/>
      <c r="F134" s="97"/>
      <c r="G134" s="98"/>
      <c r="H134" s="97"/>
      <c r="I134" s="98"/>
      <c r="J134" s="97"/>
      <c r="K134" s="98"/>
      <c r="L134" s="80">
        <f t="shared" si="5"/>
        <v>0</v>
      </c>
    </row>
    <row r="135" spans="1:12" ht="12.75">
      <c r="A135" s="93" t="s">
        <v>311</v>
      </c>
      <c r="B135" s="98"/>
      <c r="C135" s="99"/>
      <c r="D135" s="80">
        <f t="shared" si="6"/>
        <v>0</v>
      </c>
      <c r="E135" s="100"/>
      <c r="F135" s="97"/>
      <c r="G135" s="98"/>
      <c r="H135" s="97"/>
      <c r="I135" s="98"/>
      <c r="J135" s="97"/>
      <c r="K135" s="98"/>
      <c r="L135" s="80">
        <f t="shared" si="5"/>
        <v>0</v>
      </c>
    </row>
    <row r="136" spans="1:12" ht="12.75">
      <c r="A136" s="93" t="s">
        <v>312</v>
      </c>
      <c r="B136" s="98"/>
      <c r="C136" s="99"/>
      <c r="D136" s="80">
        <f t="shared" si="6"/>
        <v>0</v>
      </c>
      <c r="E136" s="100"/>
      <c r="F136" s="97"/>
      <c r="G136" s="98"/>
      <c r="H136" s="97"/>
      <c r="I136" s="98"/>
      <c r="J136" s="97"/>
      <c r="K136" s="98"/>
      <c r="L136" s="80">
        <f t="shared" si="5"/>
        <v>0</v>
      </c>
    </row>
    <row r="137" spans="1:12" ht="12.75">
      <c r="A137" s="238" t="s">
        <v>64</v>
      </c>
      <c r="B137" s="239"/>
      <c r="C137" s="81"/>
      <c r="D137" s="82"/>
      <c r="E137" s="81"/>
      <c r="F137" s="83"/>
      <c r="G137" s="78"/>
      <c r="H137" s="83"/>
      <c r="I137" s="78"/>
      <c r="J137" s="83"/>
      <c r="K137" s="78"/>
      <c r="L137" s="84">
        <f>SUM(L107:L136)</f>
        <v>0</v>
      </c>
    </row>
    <row r="139" ht="13.5" thickBot="1"/>
    <row r="140" spans="1:12" ht="12.75" customHeight="1">
      <c r="A140" s="227" t="s">
        <v>185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9"/>
    </row>
    <row r="141" spans="1:12" ht="12.75" customHeight="1">
      <c r="A141" s="245" t="s">
        <v>61</v>
      </c>
      <c r="B141" s="245" t="s">
        <v>62</v>
      </c>
      <c r="C141" s="245" t="s">
        <v>63</v>
      </c>
      <c r="D141" s="258" t="s">
        <v>66</v>
      </c>
      <c r="E141" s="245" t="s">
        <v>67</v>
      </c>
      <c r="F141" s="238" t="s">
        <v>68</v>
      </c>
      <c r="G141" s="239"/>
      <c r="H141" s="238" t="s">
        <v>69</v>
      </c>
      <c r="I141" s="239"/>
      <c r="J141" s="238" t="s">
        <v>70</v>
      </c>
      <c r="K141" s="239"/>
      <c r="L141" s="76" t="s">
        <v>71</v>
      </c>
    </row>
    <row r="142" spans="1:12" ht="25.5">
      <c r="A142" s="246"/>
      <c r="B142" s="246"/>
      <c r="C142" s="246"/>
      <c r="D142" s="259"/>
      <c r="E142" s="246"/>
      <c r="F142" s="77" t="s">
        <v>72</v>
      </c>
      <c r="G142" s="78" t="s">
        <v>73</v>
      </c>
      <c r="H142" s="77" t="s">
        <v>72</v>
      </c>
      <c r="I142" s="78" t="s">
        <v>74</v>
      </c>
      <c r="J142" s="77" t="s">
        <v>72</v>
      </c>
      <c r="K142" s="78" t="s">
        <v>75</v>
      </c>
      <c r="L142" s="76"/>
    </row>
    <row r="143" spans="1:12" ht="12.75">
      <c r="A143" s="79" t="s">
        <v>118</v>
      </c>
      <c r="B143" s="98"/>
      <c r="C143" s="99"/>
      <c r="D143" s="80">
        <f>(F143+H143+J143)/3</f>
        <v>0</v>
      </c>
      <c r="E143" s="100"/>
      <c r="F143" s="97"/>
      <c r="G143" s="98"/>
      <c r="H143" s="97"/>
      <c r="I143" s="98"/>
      <c r="J143" s="97"/>
      <c r="K143" s="98"/>
      <c r="L143" s="80">
        <f>D143*E143</f>
        <v>0</v>
      </c>
    </row>
    <row r="144" spans="1:12" ht="12.75">
      <c r="A144" s="79" t="s">
        <v>119</v>
      </c>
      <c r="B144" s="98"/>
      <c r="C144" s="99"/>
      <c r="D144" s="80">
        <f aca="true" t="shared" si="7" ref="D144:D151">(F144+H144+J144)/3</f>
        <v>0</v>
      </c>
      <c r="E144" s="100"/>
      <c r="F144" s="97"/>
      <c r="G144" s="98"/>
      <c r="H144" s="97"/>
      <c r="I144" s="98"/>
      <c r="J144" s="97"/>
      <c r="K144" s="98"/>
      <c r="L144" s="80">
        <f aca="true" t="shared" si="8" ref="L144:L152">D144*E144</f>
        <v>0</v>
      </c>
    </row>
    <row r="145" spans="1:12" ht="12.75">
      <c r="A145" s="79" t="s">
        <v>120</v>
      </c>
      <c r="B145" s="98"/>
      <c r="C145" s="99"/>
      <c r="D145" s="80">
        <f t="shared" si="7"/>
        <v>0</v>
      </c>
      <c r="E145" s="100"/>
      <c r="F145" s="97"/>
      <c r="G145" s="98"/>
      <c r="H145" s="97"/>
      <c r="I145" s="98"/>
      <c r="J145" s="97"/>
      <c r="K145" s="98"/>
      <c r="L145" s="80">
        <f t="shared" si="8"/>
        <v>0</v>
      </c>
    </row>
    <row r="146" spans="1:12" ht="12.75">
      <c r="A146" s="79" t="s">
        <v>121</v>
      </c>
      <c r="B146" s="98"/>
      <c r="C146" s="99"/>
      <c r="D146" s="80">
        <f t="shared" si="7"/>
        <v>0</v>
      </c>
      <c r="E146" s="100"/>
      <c r="F146" s="97"/>
      <c r="G146" s="98"/>
      <c r="H146" s="97"/>
      <c r="I146" s="98"/>
      <c r="J146" s="97"/>
      <c r="K146" s="98"/>
      <c r="L146" s="80">
        <f t="shared" si="8"/>
        <v>0</v>
      </c>
    </row>
    <row r="147" spans="1:12" ht="12.75">
      <c r="A147" s="79" t="s">
        <v>122</v>
      </c>
      <c r="B147" s="98"/>
      <c r="C147" s="99"/>
      <c r="D147" s="80">
        <f t="shared" si="7"/>
        <v>0</v>
      </c>
      <c r="E147" s="100"/>
      <c r="F147" s="97"/>
      <c r="G147" s="98"/>
      <c r="H147" s="97"/>
      <c r="I147" s="98"/>
      <c r="J147" s="97"/>
      <c r="K147" s="98"/>
      <c r="L147" s="80">
        <f t="shared" si="8"/>
        <v>0</v>
      </c>
    </row>
    <row r="148" spans="1:12" ht="12.75">
      <c r="A148" s="79" t="s">
        <v>313</v>
      </c>
      <c r="B148" s="98"/>
      <c r="C148" s="99"/>
      <c r="D148" s="80">
        <f t="shared" si="7"/>
        <v>0</v>
      </c>
      <c r="E148" s="100"/>
      <c r="F148" s="97"/>
      <c r="G148" s="98"/>
      <c r="H148" s="97"/>
      <c r="I148" s="98"/>
      <c r="J148" s="97"/>
      <c r="K148" s="98"/>
      <c r="L148" s="80">
        <f t="shared" si="8"/>
        <v>0</v>
      </c>
    </row>
    <row r="149" spans="1:12" ht="12.75">
      <c r="A149" s="79" t="s">
        <v>314</v>
      </c>
      <c r="B149" s="98"/>
      <c r="C149" s="99"/>
      <c r="D149" s="80">
        <f t="shared" si="7"/>
        <v>0</v>
      </c>
      <c r="E149" s="100"/>
      <c r="F149" s="97"/>
      <c r="G149" s="98"/>
      <c r="H149" s="97"/>
      <c r="I149" s="98"/>
      <c r="J149" s="97"/>
      <c r="K149" s="98"/>
      <c r="L149" s="80">
        <f t="shared" si="8"/>
        <v>0</v>
      </c>
    </row>
    <row r="150" spans="1:12" ht="12.75">
      <c r="A150" s="79" t="s">
        <v>315</v>
      </c>
      <c r="B150" s="98"/>
      <c r="C150" s="99"/>
      <c r="D150" s="80">
        <f t="shared" si="7"/>
        <v>0</v>
      </c>
      <c r="E150" s="100"/>
      <c r="F150" s="97"/>
      <c r="G150" s="98"/>
      <c r="H150" s="97"/>
      <c r="I150" s="98"/>
      <c r="J150" s="97"/>
      <c r="K150" s="98"/>
      <c r="L150" s="80">
        <f t="shared" si="8"/>
        <v>0</v>
      </c>
    </row>
    <row r="151" spans="1:12" ht="12.75">
      <c r="A151" s="79" t="s">
        <v>316</v>
      </c>
      <c r="B151" s="98"/>
      <c r="C151" s="99"/>
      <c r="D151" s="80">
        <f t="shared" si="7"/>
        <v>0</v>
      </c>
      <c r="E151" s="100"/>
      <c r="F151" s="97"/>
      <c r="G151" s="98"/>
      <c r="H151" s="97"/>
      <c r="I151" s="98"/>
      <c r="J151" s="97"/>
      <c r="K151" s="98"/>
      <c r="L151" s="80">
        <f t="shared" si="8"/>
        <v>0</v>
      </c>
    </row>
    <row r="152" spans="1:12" ht="12.75">
      <c r="A152" s="79" t="s">
        <v>317</v>
      </c>
      <c r="B152" s="98"/>
      <c r="C152" s="99"/>
      <c r="D152" s="80">
        <f>(F152+H152+J152)/3</f>
        <v>0</v>
      </c>
      <c r="E152" s="100"/>
      <c r="F152" s="97"/>
      <c r="G152" s="98"/>
      <c r="H152" s="97"/>
      <c r="I152" s="98"/>
      <c r="J152" s="97"/>
      <c r="K152" s="98"/>
      <c r="L152" s="80">
        <f t="shared" si="8"/>
        <v>0</v>
      </c>
    </row>
    <row r="153" spans="1:12" ht="12.75">
      <c r="A153" s="238" t="s">
        <v>64</v>
      </c>
      <c r="B153" s="239"/>
      <c r="C153" s="81"/>
      <c r="D153" s="82"/>
      <c r="E153" s="81"/>
      <c r="F153" s="83"/>
      <c r="G153" s="78"/>
      <c r="H153" s="83"/>
      <c r="I153" s="78"/>
      <c r="J153" s="83"/>
      <c r="K153" s="78"/>
      <c r="L153" s="84">
        <f>SUM(L143:L152)</f>
        <v>0</v>
      </c>
    </row>
    <row r="155" ht="13.5" thickBot="1"/>
    <row r="156" spans="1:12" ht="12.75" customHeight="1">
      <c r="A156" s="263" t="s">
        <v>186</v>
      </c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5"/>
    </row>
    <row r="157" spans="1:12" ht="25.5" customHeight="1">
      <c r="A157" s="245" t="s">
        <v>61</v>
      </c>
      <c r="B157" s="245" t="s">
        <v>62</v>
      </c>
      <c r="C157" s="245" t="s">
        <v>63</v>
      </c>
      <c r="D157" s="258" t="s">
        <v>66</v>
      </c>
      <c r="E157" s="245" t="s">
        <v>67</v>
      </c>
      <c r="F157" s="238" t="s">
        <v>68</v>
      </c>
      <c r="G157" s="239"/>
      <c r="H157" s="238" t="s">
        <v>69</v>
      </c>
      <c r="I157" s="239"/>
      <c r="J157" s="238" t="s">
        <v>70</v>
      </c>
      <c r="K157" s="239"/>
      <c r="L157" s="76" t="s">
        <v>71</v>
      </c>
    </row>
    <row r="158" spans="1:12" ht="25.5">
      <c r="A158" s="246"/>
      <c r="B158" s="246"/>
      <c r="C158" s="246"/>
      <c r="D158" s="259"/>
      <c r="E158" s="246"/>
      <c r="F158" s="77" t="s">
        <v>72</v>
      </c>
      <c r="G158" s="78" t="s">
        <v>73</v>
      </c>
      <c r="H158" s="77" t="s">
        <v>72</v>
      </c>
      <c r="I158" s="78" t="s">
        <v>74</v>
      </c>
      <c r="J158" s="77" t="s">
        <v>72</v>
      </c>
      <c r="K158" s="78" t="s">
        <v>75</v>
      </c>
      <c r="L158" s="76"/>
    </row>
    <row r="159" spans="1:12" ht="12.75">
      <c r="A159" s="79" t="s">
        <v>148</v>
      </c>
      <c r="B159" s="98"/>
      <c r="C159" s="99"/>
      <c r="D159" s="80">
        <f>(F159+H159+J159)/3</f>
        <v>0</v>
      </c>
      <c r="E159" s="100"/>
      <c r="F159" s="97"/>
      <c r="G159" s="98"/>
      <c r="H159" s="97"/>
      <c r="I159" s="98"/>
      <c r="J159" s="97"/>
      <c r="K159" s="98"/>
      <c r="L159" s="80">
        <f>D159*E159</f>
        <v>0</v>
      </c>
    </row>
    <row r="160" spans="1:12" ht="12.75">
      <c r="A160" s="79" t="s">
        <v>149</v>
      </c>
      <c r="B160" s="98"/>
      <c r="C160" s="99"/>
      <c r="D160" s="80">
        <f aca="true" t="shared" si="9" ref="D160:D208">(F160+H160+J160)/3</f>
        <v>0</v>
      </c>
      <c r="E160" s="100"/>
      <c r="F160" s="97"/>
      <c r="G160" s="98"/>
      <c r="H160" s="97"/>
      <c r="I160" s="98"/>
      <c r="J160" s="97"/>
      <c r="K160" s="98"/>
      <c r="L160" s="80">
        <f aca="true" t="shared" si="10" ref="L160:L208">D160*E160</f>
        <v>0</v>
      </c>
    </row>
    <row r="161" spans="1:12" ht="12.75">
      <c r="A161" s="79" t="s">
        <v>150</v>
      </c>
      <c r="B161" s="98"/>
      <c r="C161" s="99"/>
      <c r="D161" s="80">
        <f t="shared" si="9"/>
        <v>0</v>
      </c>
      <c r="E161" s="100"/>
      <c r="F161" s="97"/>
      <c r="G161" s="98"/>
      <c r="H161" s="97"/>
      <c r="I161" s="98"/>
      <c r="J161" s="97"/>
      <c r="K161" s="98"/>
      <c r="L161" s="80">
        <f t="shared" si="10"/>
        <v>0</v>
      </c>
    </row>
    <row r="162" spans="1:12" ht="12.75">
      <c r="A162" s="79" t="s">
        <v>151</v>
      </c>
      <c r="B162" s="98"/>
      <c r="C162" s="99"/>
      <c r="D162" s="80">
        <f t="shared" si="9"/>
        <v>0</v>
      </c>
      <c r="E162" s="100"/>
      <c r="F162" s="97"/>
      <c r="G162" s="98"/>
      <c r="H162" s="97"/>
      <c r="I162" s="98"/>
      <c r="J162" s="97"/>
      <c r="K162" s="98"/>
      <c r="L162" s="80">
        <f t="shared" si="10"/>
        <v>0</v>
      </c>
    </row>
    <row r="163" spans="1:12" ht="12.75">
      <c r="A163" s="79" t="s">
        <v>152</v>
      </c>
      <c r="B163" s="98"/>
      <c r="C163" s="99"/>
      <c r="D163" s="80">
        <f t="shared" si="9"/>
        <v>0</v>
      </c>
      <c r="E163" s="100"/>
      <c r="F163" s="97"/>
      <c r="G163" s="98"/>
      <c r="H163" s="97"/>
      <c r="I163" s="98"/>
      <c r="J163" s="97"/>
      <c r="K163" s="98"/>
      <c r="L163" s="80">
        <f t="shared" si="10"/>
        <v>0</v>
      </c>
    </row>
    <row r="164" spans="1:12" ht="12.75">
      <c r="A164" s="79" t="s">
        <v>153</v>
      </c>
      <c r="B164" s="98"/>
      <c r="C164" s="99"/>
      <c r="D164" s="80">
        <f t="shared" si="9"/>
        <v>0</v>
      </c>
      <c r="E164" s="100"/>
      <c r="F164" s="97"/>
      <c r="G164" s="98"/>
      <c r="H164" s="97"/>
      <c r="I164" s="98"/>
      <c r="J164" s="97"/>
      <c r="K164" s="98"/>
      <c r="L164" s="80">
        <f t="shared" si="10"/>
        <v>0</v>
      </c>
    </row>
    <row r="165" spans="1:12" ht="12.75">
      <c r="A165" s="79" t="s">
        <v>154</v>
      </c>
      <c r="B165" s="98"/>
      <c r="C165" s="99"/>
      <c r="D165" s="80">
        <f t="shared" si="9"/>
        <v>0</v>
      </c>
      <c r="E165" s="100"/>
      <c r="F165" s="97"/>
      <c r="G165" s="98"/>
      <c r="H165" s="97"/>
      <c r="I165" s="98"/>
      <c r="J165" s="97"/>
      <c r="K165" s="98"/>
      <c r="L165" s="80">
        <f t="shared" si="10"/>
        <v>0</v>
      </c>
    </row>
    <row r="166" spans="1:12" ht="12.75">
      <c r="A166" s="79" t="s">
        <v>155</v>
      </c>
      <c r="B166" s="98"/>
      <c r="C166" s="99"/>
      <c r="D166" s="80">
        <f t="shared" si="9"/>
        <v>0</v>
      </c>
      <c r="E166" s="100"/>
      <c r="F166" s="97"/>
      <c r="G166" s="98"/>
      <c r="H166" s="97"/>
      <c r="I166" s="98"/>
      <c r="J166" s="97"/>
      <c r="K166" s="98"/>
      <c r="L166" s="80">
        <f t="shared" si="10"/>
        <v>0</v>
      </c>
    </row>
    <row r="167" spans="1:12" ht="12.75">
      <c r="A167" s="79" t="s">
        <v>156</v>
      </c>
      <c r="B167" s="98"/>
      <c r="C167" s="99"/>
      <c r="D167" s="80">
        <f t="shared" si="9"/>
        <v>0</v>
      </c>
      <c r="E167" s="100"/>
      <c r="F167" s="97"/>
      <c r="G167" s="98"/>
      <c r="H167" s="97"/>
      <c r="I167" s="98"/>
      <c r="J167" s="97"/>
      <c r="K167" s="98"/>
      <c r="L167" s="80">
        <f t="shared" si="10"/>
        <v>0</v>
      </c>
    </row>
    <row r="168" spans="1:12" ht="12.75">
      <c r="A168" s="79" t="s">
        <v>157</v>
      </c>
      <c r="B168" s="98"/>
      <c r="C168" s="99"/>
      <c r="D168" s="80">
        <f t="shared" si="9"/>
        <v>0</v>
      </c>
      <c r="E168" s="100"/>
      <c r="F168" s="97"/>
      <c r="G168" s="98"/>
      <c r="H168" s="97"/>
      <c r="I168" s="98"/>
      <c r="J168" s="97"/>
      <c r="K168" s="98"/>
      <c r="L168" s="80">
        <f t="shared" si="10"/>
        <v>0</v>
      </c>
    </row>
    <row r="169" spans="1:12" ht="12.75">
      <c r="A169" s="79" t="s">
        <v>158</v>
      </c>
      <c r="B169" s="98"/>
      <c r="C169" s="99"/>
      <c r="D169" s="80">
        <f t="shared" si="9"/>
        <v>0</v>
      </c>
      <c r="E169" s="100"/>
      <c r="F169" s="97"/>
      <c r="G169" s="98"/>
      <c r="H169" s="97"/>
      <c r="I169" s="98"/>
      <c r="J169" s="97"/>
      <c r="K169" s="98"/>
      <c r="L169" s="80">
        <f t="shared" si="10"/>
        <v>0</v>
      </c>
    </row>
    <row r="170" spans="1:12" ht="12.75">
      <c r="A170" s="79" t="s">
        <v>159</v>
      </c>
      <c r="B170" s="98"/>
      <c r="C170" s="99"/>
      <c r="D170" s="80">
        <f t="shared" si="9"/>
        <v>0</v>
      </c>
      <c r="E170" s="100"/>
      <c r="F170" s="97"/>
      <c r="G170" s="98"/>
      <c r="H170" s="97"/>
      <c r="I170" s="98"/>
      <c r="J170" s="97"/>
      <c r="K170" s="98"/>
      <c r="L170" s="80">
        <f t="shared" si="10"/>
        <v>0</v>
      </c>
    </row>
    <row r="171" spans="1:12" ht="12.75">
      <c r="A171" s="79" t="s">
        <v>160</v>
      </c>
      <c r="B171" s="98"/>
      <c r="C171" s="99"/>
      <c r="D171" s="80">
        <f t="shared" si="9"/>
        <v>0</v>
      </c>
      <c r="E171" s="100"/>
      <c r="F171" s="97"/>
      <c r="G171" s="98"/>
      <c r="H171" s="97"/>
      <c r="I171" s="98"/>
      <c r="J171" s="97"/>
      <c r="K171" s="98"/>
      <c r="L171" s="80">
        <f t="shared" si="10"/>
        <v>0</v>
      </c>
    </row>
    <row r="172" spans="1:12" ht="12.75">
      <c r="A172" s="79" t="s">
        <v>161</v>
      </c>
      <c r="B172" s="98"/>
      <c r="C172" s="99"/>
      <c r="D172" s="80">
        <f t="shared" si="9"/>
        <v>0</v>
      </c>
      <c r="E172" s="100"/>
      <c r="F172" s="97"/>
      <c r="G172" s="98"/>
      <c r="H172" s="97"/>
      <c r="I172" s="98"/>
      <c r="J172" s="97"/>
      <c r="K172" s="98"/>
      <c r="L172" s="80">
        <f t="shared" si="10"/>
        <v>0</v>
      </c>
    </row>
    <row r="173" spans="1:12" ht="12.75">
      <c r="A173" s="79" t="s">
        <v>162</v>
      </c>
      <c r="B173" s="98"/>
      <c r="C173" s="99"/>
      <c r="D173" s="80">
        <f t="shared" si="9"/>
        <v>0</v>
      </c>
      <c r="E173" s="100"/>
      <c r="F173" s="97"/>
      <c r="G173" s="98"/>
      <c r="H173" s="97"/>
      <c r="I173" s="98"/>
      <c r="J173" s="97"/>
      <c r="K173" s="98"/>
      <c r="L173" s="80">
        <f t="shared" si="10"/>
        <v>0</v>
      </c>
    </row>
    <row r="174" spans="1:12" ht="12.75">
      <c r="A174" s="79" t="s">
        <v>252</v>
      </c>
      <c r="B174" s="98"/>
      <c r="C174" s="99"/>
      <c r="D174" s="80">
        <f t="shared" si="9"/>
        <v>0</v>
      </c>
      <c r="E174" s="100"/>
      <c r="F174" s="97"/>
      <c r="G174" s="98"/>
      <c r="H174" s="97"/>
      <c r="I174" s="98"/>
      <c r="J174" s="97"/>
      <c r="K174" s="98"/>
      <c r="L174" s="80">
        <f t="shared" si="10"/>
        <v>0</v>
      </c>
    </row>
    <row r="175" spans="1:12" ht="12.75">
      <c r="A175" s="79" t="s">
        <v>253</v>
      </c>
      <c r="B175" s="98"/>
      <c r="C175" s="99"/>
      <c r="D175" s="80">
        <f t="shared" si="9"/>
        <v>0</v>
      </c>
      <c r="E175" s="100"/>
      <c r="F175" s="97"/>
      <c r="G175" s="98"/>
      <c r="H175" s="97"/>
      <c r="I175" s="98"/>
      <c r="J175" s="97"/>
      <c r="K175" s="98"/>
      <c r="L175" s="80">
        <f t="shared" si="10"/>
        <v>0</v>
      </c>
    </row>
    <row r="176" spans="1:12" ht="12.75">
      <c r="A176" s="79" t="s">
        <v>254</v>
      </c>
      <c r="B176" s="98"/>
      <c r="C176" s="99"/>
      <c r="D176" s="80">
        <f t="shared" si="9"/>
        <v>0</v>
      </c>
      <c r="E176" s="100"/>
      <c r="F176" s="97"/>
      <c r="G176" s="98"/>
      <c r="H176" s="97"/>
      <c r="I176" s="98"/>
      <c r="J176" s="97"/>
      <c r="K176" s="98"/>
      <c r="L176" s="80">
        <f t="shared" si="10"/>
        <v>0</v>
      </c>
    </row>
    <row r="177" spans="1:12" ht="12.75">
      <c r="A177" s="79" t="s">
        <v>255</v>
      </c>
      <c r="B177" s="98"/>
      <c r="C177" s="99"/>
      <c r="D177" s="80">
        <f t="shared" si="9"/>
        <v>0</v>
      </c>
      <c r="E177" s="100"/>
      <c r="F177" s="97"/>
      <c r="G177" s="98"/>
      <c r="H177" s="97"/>
      <c r="I177" s="98"/>
      <c r="J177" s="97"/>
      <c r="K177" s="98"/>
      <c r="L177" s="80">
        <f t="shared" si="10"/>
        <v>0</v>
      </c>
    </row>
    <row r="178" spans="1:12" ht="12.75">
      <c r="A178" s="79" t="s">
        <v>256</v>
      </c>
      <c r="B178" s="98"/>
      <c r="C178" s="99"/>
      <c r="D178" s="80">
        <f t="shared" si="9"/>
        <v>0</v>
      </c>
      <c r="E178" s="100"/>
      <c r="F178" s="97"/>
      <c r="G178" s="98"/>
      <c r="H178" s="97"/>
      <c r="I178" s="98"/>
      <c r="J178" s="97"/>
      <c r="K178" s="98"/>
      <c r="L178" s="80">
        <f t="shared" si="10"/>
        <v>0</v>
      </c>
    </row>
    <row r="179" spans="1:12" ht="12.75">
      <c r="A179" s="79" t="s">
        <v>318</v>
      </c>
      <c r="B179" s="98"/>
      <c r="C179" s="99"/>
      <c r="D179" s="80">
        <f t="shared" si="9"/>
        <v>0</v>
      </c>
      <c r="E179" s="100"/>
      <c r="F179" s="97"/>
      <c r="G179" s="98"/>
      <c r="H179" s="97"/>
      <c r="I179" s="98"/>
      <c r="J179" s="97"/>
      <c r="K179" s="98"/>
      <c r="L179" s="80">
        <f t="shared" si="10"/>
        <v>0</v>
      </c>
    </row>
    <row r="180" spans="1:12" ht="12.75">
      <c r="A180" s="79" t="s">
        <v>319</v>
      </c>
      <c r="B180" s="98"/>
      <c r="C180" s="99"/>
      <c r="D180" s="80">
        <f t="shared" si="9"/>
        <v>0</v>
      </c>
      <c r="E180" s="100"/>
      <c r="F180" s="97"/>
      <c r="G180" s="98"/>
      <c r="H180" s="97"/>
      <c r="I180" s="98"/>
      <c r="J180" s="97"/>
      <c r="K180" s="98"/>
      <c r="L180" s="80">
        <f t="shared" si="10"/>
        <v>0</v>
      </c>
    </row>
    <row r="181" spans="1:12" ht="12.75">
      <c r="A181" s="79" t="s">
        <v>320</v>
      </c>
      <c r="B181" s="98"/>
      <c r="C181" s="99"/>
      <c r="D181" s="80">
        <f t="shared" si="9"/>
        <v>0</v>
      </c>
      <c r="E181" s="100"/>
      <c r="F181" s="97"/>
      <c r="G181" s="98"/>
      <c r="H181" s="97"/>
      <c r="I181" s="98"/>
      <c r="J181" s="97"/>
      <c r="K181" s="98"/>
      <c r="L181" s="80">
        <f t="shared" si="10"/>
        <v>0</v>
      </c>
    </row>
    <row r="182" spans="1:12" ht="12.75">
      <c r="A182" s="79" t="s">
        <v>321</v>
      </c>
      <c r="B182" s="98"/>
      <c r="C182" s="99"/>
      <c r="D182" s="80">
        <f t="shared" si="9"/>
        <v>0</v>
      </c>
      <c r="E182" s="100"/>
      <c r="F182" s="97"/>
      <c r="G182" s="98"/>
      <c r="H182" s="97"/>
      <c r="I182" s="98"/>
      <c r="J182" s="97"/>
      <c r="K182" s="98"/>
      <c r="L182" s="80">
        <f t="shared" si="10"/>
        <v>0</v>
      </c>
    </row>
    <row r="183" spans="1:12" ht="12.75">
      <c r="A183" s="79" t="s">
        <v>322</v>
      </c>
      <c r="B183" s="98"/>
      <c r="C183" s="99"/>
      <c r="D183" s="80">
        <f t="shared" si="9"/>
        <v>0</v>
      </c>
      <c r="E183" s="100"/>
      <c r="F183" s="97"/>
      <c r="G183" s="98"/>
      <c r="H183" s="97"/>
      <c r="I183" s="98"/>
      <c r="J183" s="97"/>
      <c r="K183" s="98"/>
      <c r="L183" s="80">
        <f t="shared" si="10"/>
        <v>0</v>
      </c>
    </row>
    <row r="184" spans="1:12" ht="12.75">
      <c r="A184" s="79" t="s">
        <v>323</v>
      </c>
      <c r="B184" s="98"/>
      <c r="C184" s="99"/>
      <c r="D184" s="80">
        <f t="shared" si="9"/>
        <v>0</v>
      </c>
      <c r="E184" s="100"/>
      <c r="F184" s="97"/>
      <c r="G184" s="98"/>
      <c r="H184" s="97"/>
      <c r="I184" s="98"/>
      <c r="J184" s="97"/>
      <c r="K184" s="98"/>
      <c r="L184" s="80">
        <f t="shared" si="10"/>
        <v>0</v>
      </c>
    </row>
    <row r="185" spans="1:12" ht="12.75">
      <c r="A185" s="79" t="s">
        <v>324</v>
      </c>
      <c r="B185" s="98"/>
      <c r="C185" s="99"/>
      <c r="D185" s="80">
        <f t="shared" si="9"/>
        <v>0</v>
      </c>
      <c r="E185" s="100"/>
      <c r="F185" s="97"/>
      <c r="G185" s="98"/>
      <c r="H185" s="97"/>
      <c r="I185" s="98"/>
      <c r="J185" s="97"/>
      <c r="K185" s="98"/>
      <c r="L185" s="80">
        <f t="shared" si="10"/>
        <v>0</v>
      </c>
    </row>
    <row r="186" spans="1:12" ht="12.75">
      <c r="A186" s="79" t="s">
        <v>325</v>
      </c>
      <c r="B186" s="98"/>
      <c r="C186" s="99"/>
      <c r="D186" s="80">
        <f t="shared" si="9"/>
        <v>0</v>
      </c>
      <c r="E186" s="100"/>
      <c r="F186" s="97"/>
      <c r="G186" s="98"/>
      <c r="H186" s="97"/>
      <c r="I186" s="98"/>
      <c r="J186" s="97"/>
      <c r="K186" s="98"/>
      <c r="L186" s="80">
        <f t="shared" si="10"/>
        <v>0</v>
      </c>
    </row>
    <row r="187" spans="1:12" ht="12.75">
      <c r="A187" s="79" t="s">
        <v>326</v>
      </c>
      <c r="B187" s="98"/>
      <c r="C187" s="99"/>
      <c r="D187" s="80">
        <f t="shared" si="9"/>
        <v>0</v>
      </c>
      <c r="E187" s="100"/>
      <c r="F187" s="97"/>
      <c r="G187" s="98"/>
      <c r="H187" s="97"/>
      <c r="I187" s="98"/>
      <c r="J187" s="97"/>
      <c r="K187" s="98"/>
      <c r="L187" s="80">
        <f t="shared" si="10"/>
        <v>0</v>
      </c>
    </row>
    <row r="188" spans="1:12" ht="12.75">
      <c r="A188" s="79" t="s">
        <v>327</v>
      </c>
      <c r="B188" s="98"/>
      <c r="C188" s="99"/>
      <c r="D188" s="80">
        <f t="shared" si="9"/>
        <v>0</v>
      </c>
      <c r="E188" s="100"/>
      <c r="F188" s="97"/>
      <c r="G188" s="98"/>
      <c r="H188" s="97"/>
      <c r="I188" s="98"/>
      <c r="J188" s="97"/>
      <c r="K188" s="98"/>
      <c r="L188" s="80">
        <f t="shared" si="10"/>
        <v>0</v>
      </c>
    </row>
    <row r="189" spans="1:12" ht="12.75">
      <c r="A189" s="79" t="s">
        <v>328</v>
      </c>
      <c r="B189" s="98"/>
      <c r="C189" s="99"/>
      <c r="D189" s="80">
        <f t="shared" si="9"/>
        <v>0</v>
      </c>
      <c r="E189" s="100"/>
      <c r="F189" s="97"/>
      <c r="G189" s="98"/>
      <c r="H189" s="97"/>
      <c r="I189" s="98"/>
      <c r="J189" s="97"/>
      <c r="K189" s="98"/>
      <c r="L189" s="80">
        <f t="shared" si="10"/>
        <v>0</v>
      </c>
    </row>
    <row r="190" spans="1:12" ht="12.75">
      <c r="A190" s="79" t="s">
        <v>329</v>
      </c>
      <c r="B190" s="98"/>
      <c r="C190" s="99"/>
      <c r="D190" s="80">
        <f t="shared" si="9"/>
        <v>0</v>
      </c>
      <c r="E190" s="100"/>
      <c r="F190" s="97"/>
      <c r="G190" s="98"/>
      <c r="H190" s="97"/>
      <c r="I190" s="98"/>
      <c r="J190" s="97"/>
      <c r="K190" s="98"/>
      <c r="L190" s="80">
        <f t="shared" si="10"/>
        <v>0</v>
      </c>
    </row>
    <row r="191" spans="1:12" ht="12.75">
      <c r="A191" s="79" t="s">
        <v>330</v>
      </c>
      <c r="B191" s="98"/>
      <c r="C191" s="99"/>
      <c r="D191" s="80">
        <f t="shared" si="9"/>
        <v>0</v>
      </c>
      <c r="E191" s="100"/>
      <c r="F191" s="97"/>
      <c r="G191" s="98"/>
      <c r="H191" s="97"/>
      <c r="I191" s="98"/>
      <c r="J191" s="97"/>
      <c r="K191" s="98"/>
      <c r="L191" s="80">
        <f t="shared" si="10"/>
        <v>0</v>
      </c>
    </row>
    <row r="192" spans="1:12" ht="12.75">
      <c r="A192" s="79" t="s">
        <v>331</v>
      </c>
      <c r="B192" s="98"/>
      <c r="C192" s="99"/>
      <c r="D192" s="80">
        <f t="shared" si="9"/>
        <v>0</v>
      </c>
      <c r="E192" s="100"/>
      <c r="F192" s="97"/>
      <c r="G192" s="98"/>
      <c r="H192" s="97"/>
      <c r="I192" s="98"/>
      <c r="J192" s="97"/>
      <c r="K192" s="98"/>
      <c r="L192" s="80">
        <f t="shared" si="10"/>
        <v>0</v>
      </c>
    </row>
    <row r="193" spans="1:12" ht="12.75">
      <c r="A193" s="79" t="s">
        <v>332</v>
      </c>
      <c r="B193" s="98"/>
      <c r="C193" s="99"/>
      <c r="D193" s="80">
        <f t="shared" si="9"/>
        <v>0</v>
      </c>
      <c r="E193" s="100"/>
      <c r="F193" s="97"/>
      <c r="G193" s="98"/>
      <c r="H193" s="97"/>
      <c r="I193" s="98"/>
      <c r="J193" s="97"/>
      <c r="K193" s="98"/>
      <c r="L193" s="80">
        <f t="shared" si="10"/>
        <v>0</v>
      </c>
    </row>
    <row r="194" spans="1:12" ht="12.75">
      <c r="A194" s="79" t="s">
        <v>333</v>
      </c>
      <c r="B194" s="98"/>
      <c r="C194" s="99"/>
      <c r="D194" s="80">
        <f t="shared" si="9"/>
        <v>0</v>
      </c>
      <c r="E194" s="100"/>
      <c r="F194" s="97"/>
      <c r="G194" s="98"/>
      <c r="H194" s="97"/>
      <c r="I194" s="98"/>
      <c r="J194" s="97"/>
      <c r="K194" s="98"/>
      <c r="L194" s="80">
        <f t="shared" si="10"/>
        <v>0</v>
      </c>
    </row>
    <row r="195" spans="1:12" ht="12.75">
      <c r="A195" s="79" t="s">
        <v>334</v>
      </c>
      <c r="B195" s="98"/>
      <c r="C195" s="99"/>
      <c r="D195" s="80">
        <f t="shared" si="9"/>
        <v>0</v>
      </c>
      <c r="E195" s="100"/>
      <c r="F195" s="97"/>
      <c r="G195" s="98"/>
      <c r="H195" s="97"/>
      <c r="I195" s="98"/>
      <c r="J195" s="97"/>
      <c r="K195" s="98"/>
      <c r="L195" s="80">
        <f t="shared" si="10"/>
        <v>0</v>
      </c>
    </row>
    <row r="196" spans="1:12" ht="12.75">
      <c r="A196" s="79" t="s">
        <v>335</v>
      </c>
      <c r="B196" s="98"/>
      <c r="C196" s="99"/>
      <c r="D196" s="80">
        <f t="shared" si="9"/>
        <v>0</v>
      </c>
      <c r="E196" s="100"/>
      <c r="F196" s="97"/>
      <c r="G196" s="98"/>
      <c r="H196" s="97"/>
      <c r="I196" s="98"/>
      <c r="J196" s="97"/>
      <c r="K196" s="98"/>
      <c r="L196" s="80">
        <f t="shared" si="10"/>
        <v>0</v>
      </c>
    </row>
    <row r="197" spans="1:12" ht="12.75">
      <c r="A197" s="79" t="s">
        <v>336</v>
      </c>
      <c r="B197" s="98"/>
      <c r="C197" s="99"/>
      <c r="D197" s="80">
        <f t="shared" si="9"/>
        <v>0</v>
      </c>
      <c r="E197" s="100"/>
      <c r="F197" s="97"/>
      <c r="G197" s="98"/>
      <c r="H197" s="97"/>
      <c r="I197" s="98"/>
      <c r="J197" s="97"/>
      <c r="K197" s="98"/>
      <c r="L197" s="80">
        <f t="shared" si="10"/>
        <v>0</v>
      </c>
    </row>
    <row r="198" spans="1:12" ht="12.75">
      <c r="A198" s="79" t="s">
        <v>337</v>
      </c>
      <c r="B198" s="98"/>
      <c r="C198" s="99"/>
      <c r="D198" s="80">
        <f t="shared" si="9"/>
        <v>0</v>
      </c>
      <c r="E198" s="100"/>
      <c r="F198" s="97"/>
      <c r="G198" s="98"/>
      <c r="H198" s="97"/>
      <c r="I198" s="98"/>
      <c r="J198" s="97"/>
      <c r="K198" s="98"/>
      <c r="L198" s="80">
        <f t="shared" si="10"/>
        <v>0</v>
      </c>
    </row>
    <row r="199" spans="1:12" ht="12.75">
      <c r="A199" s="79" t="s">
        <v>338</v>
      </c>
      <c r="B199" s="98"/>
      <c r="C199" s="99"/>
      <c r="D199" s="80">
        <f t="shared" si="9"/>
        <v>0</v>
      </c>
      <c r="E199" s="100"/>
      <c r="F199" s="97"/>
      <c r="G199" s="98"/>
      <c r="H199" s="97"/>
      <c r="I199" s="98"/>
      <c r="J199" s="97"/>
      <c r="K199" s="98"/>
      <c r="L199" s="80">
        <f t="shared" si="10"/>
        <v>0</v>
      </c>
    </row>
    <row r="200" spans="1:12" ht="12.75">
      <c r="A200" s="79" t="s">
        <v>339</v>
      </c>
      <c r="B200" s="98"/>
      <c r="C200" s="99"/>
      <c r="D200" s="80">
        <f t="shared" si="9"/>
        <v>0</v>
      </c>
      <c r="E200" s="100"/>
      <c r="F200" s="97"/>
      <c r="G200" s="98"/>
      <c r="H200" s="97"/>
      <c r="I200" s="98"/>
      <c r="J200" s="97"/>
      <c r="K200" s="98"/>
      <c r="L200" s="80">
        <f t="shared" si="10"/>
        <v>0</v>
      </c>
    </row>
    <row r="201" spans="1:12" ht="12.75">
      <c r="A201" s="79" t="s">
        <v>340</v>
      </c>
      <c r="B201" s="98"/>
      <c r="C201" s="99"/>
      <c r="D201" s="80">
        <f t="shared" si="9"/>
        <v>0</v>
      </c>
      <c r="E201" s="100"/>
      <c r="F201" s="97"/>
      <c r="G201" s="98"/>
      <c r="H201" s="97"/>
      <c r="I201" s="98"/>
      <c r="J201" s="97"/>
      <c r="K201" s="98"/>
      <c r="L201" s="80">
        <f t="shared" si="10"/>
        <v>0</v>
      </c>
    </row>
    <row r="202" spans="1:12" ht="12.75">
      <c r="A202" s="79" t="s">
        <v>341</v>
      </c>
      <c r="B202" s="98"/>
      <c r="C202" s="99"/>
      <c r="D202" s="80">
        <f t="shared" si="9"/>
        <v>0</v>
      </c>
      <c r="E202" s="100"/>
      <c r="F202" s="97"/>
      <c r="G202" s="98"/>
      <c r="H202" s="97"/>
      <c r="I202" s="98"/>
      <c r="J202" s="97"/>
      <c r="K202" s="98"/>
      <c r="L202" s="80">
        <f t="shared" si="10"/>
        <v>0</v>
      </c>
    </row>
    <row r="203" spans="1:12" ht="12.75">
      <c r="A203" s="79" t="s">
        <v>342</v>
      </c>
      <c r="B203" s="98"/>
      <c r="C203" s="99"/>
      <c r="D203" s="80">
        <f t="shared" si="9"/>
        <v>0</v>
      </c>
      <c r="E203" s="100"/>
      <c r="F203" s="97"/>
      <c r="G203" s="98"/>
      <c r="H203" s="97"/>
      <c r="I203" s="98"/>
      <c r="J203" s="97"/>
      <c r="K203" s="98"/>
      <c r="L203" s="80">
        <f t="shared" si="10"/>
        <v>0</v>
      </c>
    </row>
    <row r="204" spans="1:12" ht="12.75">
      <c r="A204" s="79" t="s">
        <v>343</v>
      </c>
      <c r="B204" s="98"/>
      <c r="C204" s="99"/>
      <c r="D204" s="80">
        <f t="shared" si="9"/>
        <v>0</v>
      </c>
      <c r="E204" s="100"/>
      <c r="F204" s="97"/>
      <c r="G204" s="98"/>
      <c r="H204" s="97"/>
      <c r="I204" s="98"/>
      <c r="J204" s="97"/>
      <c r="K204" s="98"/>
      <c r="L204" s="80">
        <f t="shared" si="10"/>
        <v>0</v>
      </c>
    </row>
    <row r="205" spans="1:12" ht="12.75">
      <c r="A205" s="79" t="s">
        <v>344</v>
      </c>
      <c r="B205" s="98"/>
      <c r="C205" s="99"/>
      <c r="D205" s="80">
        <f t="shared" si="9"/>
        <v>0</v>
      </c>
      <c r="E205" s="100"/>
      <c r="F205" s="97"/>
      <c r="G205" s="98"/>
      <c r="H205" s="97"/>
      <c r="I205" s="98"/>
      <c r="J205" s="97"/>
      <c r="K205" s="98"/>
      <c r="L205" s="80">
        <f t="shared" si="10"/>
        <v>0</v>
      </c>
    </row>
    <row r="206" spans="1:12" ht="12.75">
      <c r="A206" s="79" t="s">
        <v>345</v>
      </c>
      <c r="B206" s="98"/>
      <c r="C206" s="99"/>
      <c r="D206" s="80">
        <f t="shared" si="9"/>
        <v>0</v>
      </c>
      <c r="E206" s="100"/>
      <c r="F206" s="97"/>
      <c r="G206" s="98"/>
      <c r="H206" s="97"/>
      <c r="I206" s="98"/>
      <c r="J206" s="97"/>
      <c r="K206" s="98"/>
      <c r="L206" s="80">
        <f t="shared" si="10"/>
        <v>0</v>
      </c>
    </row>
    <row r="207" spans="1:12" ht="12.75">
      <c r="A207" s="79" t="s">
        <v>346</v>
      </c>
      <c r="B207" s="98"/>
      <c r="C207" s="99"/>
      <c r="D207" s="80">
        <f t="shared" si="9"/>
        <v>0</v>
      </c>
      <c r="E207" s="100"/>
      <c r="F207" s="97"/>
      <c r="G207" s="98"/>
      <c r="H207" s="97"/>
      <c r="I207" s="98"/>
      <c r="J207" s="97"/>
      <c r="K207" s="98"/>
      <c r="L207" s="80">
        <f t="shared" si="10"/>
        <v>0</v>
      </c>
    </row>
    <row r="208" spans="1:12" ht="12.75">
      <c r="A208" s="79" t="s">
        <v>347</v>
      </c>
      <c r="B208" s="98"/>
      <c r="C208" s="99"/>
      <c r="D208" s="80">
        <f t="shared" si="9"/>
        <v>0</v>
      </c>
      <c r="E208" s="100"/>
      <c r="F208" s="97"/>
      <c r="G208" s="98"/>
      <c r="H208" s="97"/>
      <c r="I208" s="98"/>
      <c r="J208" s="97"/>
      <c r="K208" s="98"/>
      <c r="L208" s="80">
        <f t="shared" si="10"/>
        <v>0</v>
      </c>
    </row>
    <row r="209" spans="1:12" ht="12.75">
      <c r="A209" s="238" t="s">
        <v>64</v>
      </c>
      <c r="B209" s="239"/>
      <c r="C209" s="81"/>
      <c r="D209" s="82"/>
      <c r="E209" s="81"/>
      <c r="F209" s="83"/>
      <c r="G209" s="78"/>
      <c r="H209" s="83"/>
      <c r="I209" s="78"/>
      <c r="J209" s="83"/>
      <c r="K209" s="78"/>
      <c r="L209" s="84">
        <f>SUM(L159:L208)</f>
        <v>0</v>
      </c>
    </row>
    <row r="211" ht="13.5" thickBot="1"/>
    <row r="212" spans="1:12" s="94" customFormat="1" ht="15" customHeight="1">
      <c r="A212" s="227" t="s">
        <v>187</v>
      </c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9"/>
    </row>
    <row r="213" spans="1:12" s="95" customFormat="1" ht="12.75">
      <c r="A213" s="250" t="s">
        <v>142</v>
      </c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</row>
    <row r="214" spans="1:12" s="95" customFormat="1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s="95" customFormat="1" ht="13.5" thickBo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s="94" customFormat="1" ht="15" customHeight="1">
      <c r="A216" s="227" t="s">
        <v>188</v>
      </c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9"/>
    </row>
    <row r="217" spans="1:12" s="95" customFormat="1" ht="12.75">
      <c r="A217" s="250" t="s">
        <v>142</v>
      </c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</row>
    <row r="218" spans="1:12" s="95" customFormat="1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</sheetData>
  <sheetProtection password="C662" sheet="1" insertColumns="0" insertRows="0" deleteColumns="0" deleteRows="0"/>
  <protectedRanges>
    <protectedRange password="FC3C" sqref="A26" name="Intervalo1_4_5"/>
  </protectedRanges>
  <mergeCells count="80">
    <mergeCell ref="I12:K12"/>
    <mergeCell ref="A212:L212"/>
    <mergeCell ref="E157:E158"/>
    <mergeCell ref="H141:I141"/>
    <mergeCell ref="J141:K141"/>
    <mergeCell ref="A153:B153"/>
    <mergeCell ref="A157:A158"/>
    <mergeCell ref="A209:B209"/>
    <mergeCell ref="H157:I157"/>
    <mergeCell ref="J157:K157"/>
    <mergeCell ref="D157:D158"/>
    <mergeCell ref="A216:L216"/>
    <mergeCell ref="A213:L213"/>
    <mergeCell ref="A1:L1"/>
    <mergeCell ref="A141:A142"/>
    <mergeCell ref="B141:B142"/>
    <mergeCell ref="C141:C142"/>
    <mergeCell ref="D141:D142"/>
    <mergeCell ref="F30:G30"/>
    <mergeCell ref="E86:E87"/>
    <mergeCell ref="E141:E142"/>
    <mergeCell ref="A137:B137"/>
    <mergeCell ref="A29:L29"/>
    <mergeCell ref="A30:A31"/>
    <mergeCell ref="B30:B31"/>
    <mergeCell ref="C30:C31"/>
    <mergeCell ref="D30:D31"/>
    <mergeCell ref="E30:E31"/>
    <mergeCell ref="H30:I30"/>
    <mergeCell ref="F115:K115"/>
    <mergeCell ref="A82:B82"/>
    <mergeCell ref="C109:K109"/>
    <mergeCell ref="D105:D106"/>
    <mergeCell ref="E105:E106"/>
    <mergeCell ref="B157:B158"/>
    <mergeCell ref="C157:C158"/>
    <mergeCell ref="A140:L140"/>
    <mergeCell ref="F141:G141"/>
    <mergeCell ref="A156:L156"/>
    <mergeCell ref="F157:G157"/>
    <mergeCell ref="A98:B98"/>
    <mergeCell ref="D86:D87"/>
    <mergeCell ref="C86:C87"/>
    <mergeCell ref="B86:B87"/>
    <mergeCell ref="A86:A87"/>
    <mergeCell ref="C111:K111"/>
    <mergeCell ref="A104:L104"/>
    <mergeCell ref="A105:A106"/>
    <mergeCell ref="B105:B106"/>
    <mergeCell ref="C105:C106"/>
    <mergeCell ref="E4:E5"/>
    <mergeCell ref="F114:K114"/>
    <mergeCell ref="C112:K112"/>
    <mergeCell ref="F116:K116"/>
    <mergeCell ref="C107:K107"/>
    <mergeCell ref="C108:K108"/>
    <mergeCell ref="H86:I86"/>
    <mergeCell ref="J86:K86"/>
    <mergeCell ref="J30:K30"/>
    <mergeCell ref="C110:K110"/>
    <mergeCell ref="F4:F5"/>
    <mergeCell ref="G4:G5"/>
    <mergeCell ref="F88:K88"/>
    <mergeCell ref="A217:L217"/>
    <mergeCell ref="A26:B26"/>
    <mergeCell ref="A3:H3"/>
    <mergeCell ref="A4:A5"/>
    <mergeCell ref="B4:B5"/>
    <mergeCell ref="C4:C5"/>
    <mergeCell ref="D4:D5"/>
    <mergeCell ref="F113:K113"/>
    <mergeCell ref="A85:L85"/>
    <mergeCell ref="A100:L101"/>
    <mergeCell ref="H4:H5"/>
    <mergeCell ref="F86:G86"/>
    <mergeCell ref="F105:G105"/>
    <mergeCell ref="H105:I105"/>
    <mergeCell ref="J105:K105"/>
    <mergeCell ref="F89:K89"/>
    <mergeCell ref="I11:K11"/>
  </mergeCells>
  <dataValidations count="1">
    <dataValidation type="custom" showInputMessage="1" showErrorMessage="1" errorTitle="Atenção!" error="Esta Célula não poderá ser alterada!&#10;Entre em contato com seu administrador!" sqref="B26:D26">
      <formula1>"Texto"</formula1>
    </dataValidation>
  </dataValidations>
  <printOptions/>
  <pageMargins left="0.5118110236220472" right="0.5118110236220472" top="0.7874015748031497" bottom="0.7874015748031497" header="0.31496062992125984" footer="0.31496062992125984"/>
  <pageSetup orientation="landscape" paperSize="9" scale="55" r:id="rId1"/>
  <rowBreaks count="3" manualBreakCount="3">
    <brk id="52" max="255" man="1"/>
    <brk id="103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331"/>
  <sheetViews>
    <sheetView zoomScaleSheetLayoutView="66" workbookViewId="0" topLeftCell="A1">
      <selection activeCell="L1" sqref="L1"/>
    </sheetView>
  </sheetViews>
  <sheetFormatPr defaultColWidth="9.140625" defaultRowHeight="12.75"/>
  <cols>
    <col min="1" max="1" width="4.00390625" style="47" bestFit="1" customWidth="1"/>
    <col min="2" max="2" width="39.57421875" style="47" customWidth="1"/>
    <col min="3" max="3" width="14.28125" style="47" customWidth="1"/>
    <col min="4" max="4" width="35.57421875" style="47" customWidth="1"/>
    <col min="5" max="5" width="25.8515625" style="47" bestFit="1" customWidth="1"/>
    <col min="6" max="6" width="21.00390625" style="47" customWidth="1"/>
    <col min="7" max="7" width="13.421875" style="47" bestFit="1" customWidth="1"/>
    <col min="8" max="8" width="13.140625" style="47" customWidth="1"/>
    <col min="9" max="9" width="17.00390625" style="47" customWidth="1"/>
    <col min="10" max="10" width="20.140625" style="113" bestFit="1" customWidth="1"/>
    <col min="11" max="11" width="24.00390625" style="47" customWidth="1"/>
    <col min="12" max="12" width="25.00390625" style="47" customWidth="1"/>
    <col min="13" max="13" width="25.28125" style="47" bestFit="1" customWidth="1"/>
    <col min="14" max="14" width="13.421875" style="47" bestFit="1" customWidth="1"/>
    <col min="15" max="16384" width="9.140625" style="47" customWidth="1"/>
  </cols>
  <sheetData>
    <row r="1" spans="2:10" ht="12.75">
      <c r="B1" s="296" t="s">
        <v>189</v>
      </c>
      <c r="C1" s="220"/>
      <c r="D1" s="220"/>
      <c r="E1" s="220"/>
      <c r="F1" s="220"/>
      <c r="G1" s="220"/>
      <c r="H1" s="220"/>
      <c r="I1" s="220"/>
      <c r="J1" s="297"/>
    </row>
    <row r="2" spans="2:10" ht="12.75">
      <c r="B2" s="300" t="s">
        <v>141</v>
      </c>
      <c r="C2" s="301"/>
      <c r="D2" s="301"/>
      <c r="E2" s="301"/>
      <c r="F2" s="301"/>
      <c r="G2" s="301"/>
      <c r="H2" s="301"/>
      <c r="I2" s="301"/>
      <c r="J2" s="302"/>
    </row>
    <row r="3" spans="2:10" ht="12.75" customHeight="1">
      <c r="B3" s="41"/>
      <c r="C3" s="326" t="s">
        <v>59</v>
      </c>
      <c r="D3" s="323" t="s">
        <v>163</v>
      </c>
      <c r="E3" s="321" t="s">
        <v>3</v>
      </c>
      <c r="F3" s="322"/>
      <c r="G3" s="325" t="s">
        <v>4</v>
      </c>
      <c r="H3" s="325"/>
      <c r="I3" s="325"/>
      <c r="J3" s="325"/>
    </row>
    <row r="4" spans="2:11" ht="25.5">
      <c r="B4" s="23" t="s">
        <v>0</v>
      </c>
      <c r="C4" s="327"/>
      <c r="D4" s="324"/>
      <c r="E4" s="103" t="s">
        <v>132</v>
      </c>
      <c r="F4" s="104" t="s">
        <v>134</v>
      </c>
      <c r="G4" s="43" t="s">
        <v>1</v>
      </c>
      <c r="H4" s="187" t="s">
        <v>376</v>
      </c>
      <c r="I4" s="187" t="s">
        <v>377</v>
      </c>
      <c r="J4" s="19" t="s">
        <v>2</v>
      </c>
      <c r="K4" s="105" t="s">
        <v>358</v>
      </c>
    </row>
    <row r="5" spans="2:12" ht="12.75" customHeight="1">
      <c r="B5" s="34"/>
      <c r="C5" s="9"/>
      <c r="D5" s="35"/>
      <c r="E5" s="36"/>
      <c r="F5" s="9"/>
      <c r="G5" s="6"/>
      <c r="H5" s="6"/>
      <c r="I5" s="2"/>
      <c r="J5" s="199">
        <f>G5*(H5+I5)</f>
        <v>0</v>
      </c>
      <c r="K5" s="196" t="s">
        <v>218</v>
      </c>
      <c r="L5" s="107" t="s">
        <v>265</v>
      </c>
    </row>
    <row r="6" spans="2:12" ht="12.75">
      <c r="B6" s="34"/>
      <c r="C6" s="9"/>
      <c r="D6" s="35"/>
      <c r="E6" s="36"/>
      <c r="F6" s="9"/>
      <c r="G6" s="6"/>
      <c r="H6" s="6"/>
      <c r="I6" s="2"/>
      <c r="J6" s="199">
        <f aca="true" t="shared" si="0" ref="J6:J48">G6*(H6+I6)</f>
        <v>0</v>
      </c>
      <c r="K6" s="197" t="s">
        <v>219</v>
      </c>
      <c r="L6" s="109" t="s">
        <v>266</v>
      </c>
    </row>
    <row r="7" spans="2:12" ht="12.75">
      <c r="B7" s="34"/>
      <c r="C7" s="9"/>
      <c r="D7" s="35"/>
      <c r="E7" s="36"/>
      <c r="F7" s="9"/>
      <c r="G7" s="6"/>
      <c r="H7" s="6"/>
      <c r="I7" s="2"/>
      <c r="J7" s="199">
        <f t="shared" si="0"/>
        <v>0</v>
      </c>
      <c r="K7" s="197" t="s">
        <v>220</v>
      </c>
      <c r="L7" s="109" t="s">
        <v>267</v>
      </c>
    </row>
    <row r="8" spans="2:12" ht="12.75">
      <c r="B8" s="34"/>
      <c r="C8" s="9"/>
      <c r="D8" s="35"/>
      <c r="E8" s="11"/>
      <c r="F8" s="9"/>
      <c r="G8" s="6"/>
      <c r="H8" s="6"/>
      <c r="I8" s="2"/>
      <c r="J8" s="199">
        <f t="shared" si="0"/>
        <v>0</v>
      </c>
      <c r="K8" s="197" t="s">
        <v>221</v>
      </c>
      <c r="L8" s="109" t="s">
        <v>268</v>
      </c>
    </row>
    <row r="9" spans="2:12" ht="12.75">
      <c r="B9" s="34"/>
      <c r="C9" s="9"/>
      <c r="D9" s="35"/>
      <c r="E9" s="36"/>
      <c r="F9" s="9"/>
      <c r="G9" s="6"/>
      <c r="H9" s="6"/>
      <c r="I9" s="2"/>
      <c r="J9" s="199">
        <f t="shared" si="0"/>
        <v>0</v>
      </c>
      <c r="K9" s="198" t="s">
        <v>222</v>
      </c>
      <c r="L9" s="111" t="s">
        <v>269</v>
      </c>
    </row>
    <row r="10" spans="2:12" ht="12.75">
      <c r="B10" s="34"/>
      <c r="C10" s="9"/>
      <c r="D10" s="35"/>
      <c r="E10" s="11"/>
      <c r="F10" s="9"/>
      <c r="G10" s="6"/>
      <c r="H10" s="6"/>
      <c r="I10" s="2"/>
      <c r="J10" s="199">
        <f t="shared" si="0"/>
        <v>0</v>
      </c>
      <c r="K10" s="295" t="s">
        <v>270</v>
      </c>
      <c r="L10" s="295"/>
    </row>
    <row r="11" spans="2:10" ht="12.75">
      <c r="B11" s="34"/>
      <c r="C11" s="9"/>
      <c r="D11" s="35"/>
      <c r="E11" s="36"/>
      <c r="F11" s="9"/>
      <c r="G11" s="6"/>
      <c r="H11" s="6"/>
      <c r="I11" s="2"/>
      <c r="J11" s="199">
        <f t="shared" si="0"/>
        <v>0</v>
      </c>
    </row>
    <row r="12" spans="2:10" ht="12.75">
      <c r="B12" s="34"/>
      <c r="C12" s="9"/>
      <c r="D12" s="35"/>
      <c r="E12" s="36"/>
      <c r="F12" s="9"/>
      <c r="G12" s="6"/>
      <c r="H12" s="6"/>
      <c r="I12" s="2"/>
      <c r="J12" s="199">
        <f t="shared" si="0"/>
        <v>0</v>
      </c>
    </row>
    <row r="13" spans="2:10" ht="12.75">
      <c r="B13" s="34"/>
      <c r="C13" s="9"/>
      <c r="D13" s="35"/>
      <c r="E13" s="36"/>
      <c r="F13" s="9"/>
      <c r="G13" s="6"/>
      <c r="H13" s="6"/>
      <c r="I13" s="2"/>
      <c r="J13" s="199">
        <f t="shared" si="0"/>
        <v>0</v>
      </c>
    </row>
    <row r="14" spans="2:10" ht="12.75">
      <c r="B14" s="34"/>
      <c r="C14" s="9"/>
      <c r="D14" s="35"/>
      <c r="E14" s="36"/>
      <c r="F14" s="9"/>
      <c r="G14" s="6"/>
      <c r="H14" s="6"/>
      <c r="I14" s="2"/>
      <c r="J14" s="199">
        <f t="shared" si="0"/>
        <v>0</v>
      </c>
    </row>
    <row r="15" spans="2:10" ht="12.75">
      <c r="B15" s="34"/>
      <c r="C15" s="9"/>
      <c r="D15" s="35"/>
      <c r="E15" s="36"/>
      <c r="F15" s="9"/>
      <c r="G15" s="6"/>
      <c r="H15" s="6"/>
      <c r="I15" s="2"/>
      <c r="J15" s="199">
        <f t="shared" si="0"/>
        <v>0</v>
      </c>
    </row>
    <row r="16" spans="2:10" ht="12.75">
      <c r="B16" s="34"/>
      <c r="C16" s="9"/>
      <c r="D16" s="35"/>
      <c r="E16" s="36"/>
      <c r="F16" s="9"/>
      <c r="G16" s="6"/>
      <c r="H16" s="6"/>
      <c r="I16" s="2"/>
      <c r="J16" s="199">
        <f t="shared" si="0"/>
        <v>0</v>
      </c>
    </row>
    <row r="17" spans="2:10" ht="12.75">
      <c r="B17" s="34"/>
      <c r="C17" s="9"/>
      <c r="D17" s="35"/>
      <c r="E17" s="36"/>
      <c r="F17" s="9"/>
      <c r="G17" s="6"/>
      <c r="H17" s="6"/>
      <c r="I17" s="2"/>
      <c r="J17" s="199">
        <f t="shared" si="0"/>
        <v>0</v>
      </c>
    </row>
    <row r="18" spans="2:10" ht="12.75">
      <c r="B18" s="34"/>
      <c r="C18" s="9"/>
      <c r="D18" s="35"/>
      <c r="E18" s="36"/>
      <c r="F18" s="9"/>
      <c r="G18" s="6"/>
      <c r="H18" s="6"/>
      <c r="I18" s="2"/>
      <c r="J18" s="199">
        <f t="shared" si="0"/>
        <v>0</v>
      </c>
    </row>
    <row r="19" spans="2:10" ht="12.75">
      <c r="B19" s="34"/>
      <c r="C19" s="9"/>
      <c r="D19" s="35"/>
      <c r="E19" s="36"/>
      <c r="F19" s="9"/>
      <c r="G19" s="6"/>
      <c r="H19" s="6"/>
      <c r="I19" s="2"/>
      <c r="J19" s="199">
        <f t="shared" si="0"/>
        <v>0</v>
      </c>
    </row>
    <row r="20" spans="2:10" ht="12.75">
      <c r="B20" s="34"/>
      <c r="C20" s="9"/>
      <c r="D20" s="35"/>
      <c r="E20" s="36"/>
      <c r="F20" s="9"/>
      <c r="G20" s="6"/>
      <c r="H20" s="6"/>
      <c r="I20" s="2"/>
      <c r="J20" s="199">
        <f t="shared" si="0"/>
        <v>0</v>
      </c>
    </row>
    <row r="21" spans="2:10" ht="12.75">
      <c r="B21" s="34"/>
      <c r="C21" s="9"/>
      <c r="D21" s="35"/>
      <c r="E21" s="36"/>
      <c r="F21" s="9"/>
      <c r="G21" s="6"/>
      <c r="H21" s="6"/>
      <c r="I21" s="2"/>
      <c r="J21" s="199">
        <f t="shared" si="0"/>
        <v>0</v>
      </c>
    </row>
    <row r="22" spans="2:10" ht="12.75">
      <c r="B22" s="34"/>
      <c r="C22" s="9"/>
      <c r="D22" s="35"/>
      <c r="E22" s="36"/>
      <c r="F22" s="9"/>
      <c r="G22" s="6"/>
      <c r="H22" s="6"/>
      <c r="I22" s="2"/>
      <c r="J22" s="199">
        <f t="shared" si="0"/>
        <v>0</v>
      </c>
    </row>
    <row r="23" spans="2:10" ht="12.75">
      <c r="B23" s="34"/>
      <c r="C23" s="9"/>
      <c r="D23" s="35"/>
      <c r="E23" s="36"/>
      <c r="F23" s="9"/>
      <c r="G23" s="6"/>
      <c r="H23" s="6"/>
      <c r="I23" s="2"/>
      <c r="J23" s="199">
        <f t="shared" si="0"/>
        <v>0</v>
      </c>
    </row>
    <row r="24" spans="2:10" ht="12.75">
      <c r="B24" s="34"/>
      <c r="C24" s="9"/>
      <c r="D24" s="35"/>
      <c r="E24" s="36"/>
      <c r="F24" s="9"/>
      <c r="G24" s="6"/>
      <c r="H24" s="6"/>
      <c r="I24" s="2"/>
      <c r="J24" s="199">
        <f t="shared" si="0"/>
        <v>0</v>
      </c>
    </row>
    <row r="25" spans="2:10" ht="12.75">
      <c r="B25" s="34"/>
      <c r="C25" s="9"/>
      <c r="D25" s="35"/>
      <c r="E25" s="36"/>
      <c r="F25" s="9"/>
      <c r="G25" s="6"/>
      <c r="H25" s="6"/>
      <c r="I25" s="2"/>
      <c r="J25" s="199">
        <f t="shared" si="0"/>
        <v>0</v>
      </c>
    </row>
    <row r="26" spans="2:10" ht="12.75">
      <c r="B26" s="34"/>
      <c r="C26" s="9"/>
      <c r="D26" s="35"/>
      <c r="E26" s="36"/>
      <c r="F26" s="9"/>
      <c r="G26" s="6"/>
      <c r="H26" s="6"/>
      <c r="I26" s="2"/>
      <c r="J26" s="199">
        <f t="shared" si="0"/>
        <v>0</v>
      </c>
    </row>
    <row r="27" spans="2:10" ht="12.75">
      <c r="B27" s="34"/>
      <c r="C27" s="9"/>
      <c r="D27" s="35"/>
      <c r="E27" s="36"/>
      <c r="F27" s="9"/>
      <c r="G27" s="6"/>
      <c r="H27" s="6"/>
      <c r="I27" s="2"/>
      <c r="J27" s="199">
        <f t="shared" si="0"/>
        <v>0</v>
      </c>
    </row>
    <row r="28" spans="2:10" ht="12.75">
      <c r="B28" s="34"/>
      <c r="C28" s="9"/>
      <c r="D28" s="35"/>
      <c r="E28" s="36"/>
      <c r="F28" s="9"/>
      <c r="G28" s="6"/>
      <c r="H28" s="6"/>
      <c r="I28" s="2"/>
      <c r="J28" s="199">
        <f t="shared" si="0"/>
        <v>0</v>
      </c>
    </row>
    <row r="29" spans="2:10" ht="12.75">
      <c r="B29" s="34"/>
      <c r="C29" s="9"/>
      <c r="D29" s="35"/>
      <c r="E29" s="36"/>
      <c r="F29" s="9"/>
      <c r="G29" s="6"/>
      <c r="H29" s="6"/>
      <c r="I29" s="2"/>
      <c r="J29" s="199">
        <f t="shared" si="0"/>
        <v>0</v>
      </c>
    </row>
    <row r="30" spans="2:10" ht="12.75">
      <c r="B30" s="34"/>
      <c r="C30" s="9"/>
      <c r="D30" s="37"/>
      <c r="E30" s="36"/>
      <c r="F30" s="9"/>
      <c r="G30" s="29"/>
      <c r="H30" s="29"/>
      <c r="I30" s="2"/>
      <c r="J30" s="199">
        <f t="shared" si="0"/>
        <v>0</v>
      </c>
    </row>
    <row r="31" spans="2:10" ht="12.75">
      <c r="B31" s="34"/>
      <c r="C31" s="9"/>
      <c r="D31" s="35"/>
      <c r="E31" s="36"/>
      <c r="F31" s="9"/>
      <c r="G31" s="6"/>
      <c r="H31" s="6"/>
      <c r="I31" s="2"/>
      <c r="J31" s="199">
        <f t="shared" si="0"/>
        <v>0</v>
      </c>
    </row>
    <row r="32" spans="2:10" ht="12.75">
      <c r="B32" s="34"/>
      <c r="C32" s="9"/>
      <c r="D32" s="35"/>
      <c r="E32" s="36"/>
      <c r="F32" s="9"/>
      <c r="G32" s="6"/>
      <c r="H32" s="6"/>
      <c r="I32" s="2"/>
      <c r="J32" s="199">
        <f t="shared" si="0"/>
        <v>0</v>
      </c>
    </row>
    <row r="33" spans="2:10" ht="12.75" customHeight="1">
      <c r="B33" s="34"/>
      <c r="C33" s="9"/>
      <c r="D33" s="35"/>
      <c r="E33" s="36"/>
      <c r="F33" s="9"/>
      <c r="G33" s="6"/>
      <c r="H33" s="6"/>
      <c r="I33" s="2"/>
      <c r="J33" s="199">
        <f t="shared" si="0"/>
        <v>0</v>
      </c>
    </row>
    <row r="34" spans="2:10" ht="12.75" customHeight="1">
      <c r="B34" s="34"/>
      <c r="C34" s="9"/>
      <c r="D34" s="35"/>
      <c r="E34" s="36"/>
      <c r="F34" s="9"/>
      <c r="G34" s="6"/>
      <c r="H34" s="6"/>
      <c r="I34" s="2"/>
      <c r="J34" s="199">
        <f t="shared" si="0"/>
        <v>0</v>
      </c>
    </row>
    <row r="35" spans="2:10" ht="12.75" customHeight="1">
      <c r="B35" s="34"/>
      <c r="C35" s="9"/>
      <c r="D35" s="35"/>
      <c r="E35" s="36"/>
      <c r="F35" s="9"/>
      <c r="G35" s="6"/>
      <c r="H35" s="6"/>
      <c r="I35" s="2"/>
      <c r="J35" s="199">
        <f t="shared" si="0"/>
        <v>0</v>
      </c>
    </row>
    <row r="36" spans="2:10" ht="12.75" customHeight="1">
      <c r="B36" s="34"/>
      <c r="C36" s="9"/>
      <c r="D36" s="35"/>
      <c r="E36" s="36"/>
      <c r="F36" s="9"/>
      <c r="G36" s="6"/>
      <c r="H36" s="6"/>
      <c r="I36" s="2"/>
      <c r="J36" s="199">
        <f t="shared" si="0"/>
        <v>0</v>
      </c>
    </row>
    <row r="37" spans="2:10" ht="12.75" customHeight="1">
      <c r="B37" s="34"/>
      <c r="C37" s="9"/>
      <c r="D37" s="35"/>
      <c r="E37" s="36"/>
      <c r="F37" s="9"/>
      <c r="G37" s="6"/>
      <c r="H37" s="6"/>
      <c r="I37" s="2"/>
      <c r="J37" s="199">
        <f t="shared" si="0"/>
        <v>0</v>
      </c>
    </row>
    <row r="38" spans="2:10" ht="12.75" customHeight="1">
      <c r="B38" s="34"/>
      <c r="C38" s="9"/>
      <c r="D38" s="35"/>
      <c r="E38" s="36"/>
      <c r="F38" s="9"/>
      <c r="G38" s="6"/>
      <c r="H38" s="6"/>
      <c r="I38" s="2"/>
      <c r="J38" s="199">
        <f t="shared" si="0"/>
        <v>0</v>
      </c>
    </row>
    <row r="39" spans="2:10" ht="12.75" customHeight="1">
      <c r="B39" s="34"/>
      <c r="C39" s="9"/>
      <c r="D39" s="35"/>
      <c r="E39" s="36"/>
      <c r="F39" s="9"/>
      <c r="G39" s="6"/>
      <c r="H39" s="6"/>
      <c r="I39" s="2"/>
      <c r="J39" s="199">
        <f t="shared" si="0"/>
        <v>0</v>
      </c>
    </row>
    <row r="40" spans="2:10" ht="12.75" customHeight="1">
      <c r="B40" s="34"/>
      <c r="C40" s="9"/>
      <c r="D40" s="35"/>
      <c r="E40" s="36"/>
      <c r="F40" s="9"/>
      <c r="G40" s="6"/>
      <c r="H40" s="6"/>
      <c r="I40" s="2"/>
      <c r="J40" s="199">
        <f t="shared" si="0"/>
        <v>0</v>
      </c>
    </row>
    <row r="41" spans="2:10" ht="12.75" customHeight="1">
      <c r="B41" s="34"/>
      <c r="C41" s="9"/>
      <c r="D41" s="35"/>
      <c r="E41" s="36"/>
      <c r="F41" s="9"/>
      <c r="G41" s="6"/>
      <c r="H41" s="6"/>
      <c r="I41" s="2"/>
      <c r="J41" s="199">
        <f t="shared" si="0"/>
        <v>0</v>
      </c>
    </row>
    <row r="42" spans="2:10" ht="12.75" customHeight="1">
      <c r="B42" s="34"/>
      <c r="C42" s="9"/>
      <c r="D42" s="35"/>
      <c r="E42" s="36"/>
      <c r="F42" s="9"/>
      <c r="G42" s="6"/>
      <c r="H42" s="6"/>
      <c r="I42" s="2"/>
      <c r="J42" s="199">
        <f t="shared" si="0"/>
        <v>0</v>
      </c>
    </row>
    <row r="43" spans="2:10" ht="12.75" customHeight="1">
      <c r="B43" s="34"/>
      <c r="C43" s="9"/>
      <c r="D43" s="35"/>
      <c r="E43" s="36"/>
      <c r="F43" s="9"/>
      <c r="G43" s="6"/>
      <c r="H43" s="6"/>
      <c r="I43" s="2"/>
      <c r="J43" s="199">
        <f t="shared" si="0"/>
        <v>0</v>
      </c>
    </row>
    <row r="44" spans="2:10" ht="12.75" customHeight="1">
      <c r="B44" s="34"/>
      <c r="C44" s="9"/>
      <c r="D44" s="35"/>
      <c r="E44" s="36"/>
      <c r="F44" s="9"/>
      <c r="G44" s="6"/>
      <c r="H44" s="6"/>
      <c r="I44" s="2"/>
      <c r="J44" s="199">
        <f t="shared" si="0"/>
        <v>0</v>
      </c>
    </row>
    <row r="45" spans="2:10" ht="12.75" customHeight="1">
      <c r="B45" s="34"/>
      <c r="C45" s="9"/>
      <c r="D45" s="35"/>
      <c r="E45" s="36"/>
      <c r="F45" s="9"/>
      <c r="G45" s="6"/>
      <c r="H45" s="6"/>
      <c r="I45" s="2"/>
      <c r="J45" s="199">
        <f t="shared" si="0"/>
        <v>0</v>
      </c>
    </row>
    <row r="46" spans="2:10" ht="12.75" customHeight="1">
      <c r="B46" s="34"/>
      <c r="C46" s="9"/>
      <c r="D46" s="35"/>
      <c r="E46" s="36"/>
      <c r="F46" s="9"/>
      <c r="G46" s="6"/>
      <c r="H46" s="6"/>
      <c r="I46" s="2"/>
      <c r="J46" s="199">
        <f t="shared" si="0"/>
        <v>0</v>
      </c>
    </row>
    <row r="47" spans="2:10" ht="12.75" customHeight="1">
      <c r="B47" s="34"/>
      <c r="C47" s="9"/>
      <c r="D47" s="35"/>
      <c r="E47" s="36"/>
      <c r="F47" s="9"/>
      <c r="G47" s="6"/>
      <c r="H47" s="6"/>
      <c r="I47" s="2"/>
      <c r="J47" s="199">
        <f t="shared" si="0"/>
        <v>0</v>
      </c>
    </row>
    <row r="48" spans="2:10" ht="12.75" customHeight="1">
      <c r="B48" s="34"/>
      <c r="C48" s="9"/>
      <c r="D48" s="35"/>
      <c r="E48" s="36"/>
      <c r="F48" s="9"/>
      <c r="G48" s="6"/>
      <c r="H48" s="6"/>
      <c r="I48" s="2"/>
      <c r="J48" s="199">
        <f t="shared" si="0"/>
        <v>0</v>
      </c>
    </row>
    <row r="49" spans="2:10" ht="12.75">
      <c r="B49" s="38" t="s">
        <v>5</v>
      </c>
      <c r="C49" s="39"/>
      <c r="D49" s="39"/>
      <c r="E49" s="39"/>
      <c r="F49" s="39"/>
      <c r="G49" s="40"/>
      <c r="H49" s="200">
        <f>SUM(H5:H48)</f>
        <v>0</v>
      </c>
      <c r="I49" s="200">
        <f>SUM(I5:I48)</f>
        <v>0</v>
      </c>
      <c r="J49" s="112">
        <f>SUM(J5:J48)</f>
        <v>0</v>
      </c>
    </row>
    <row r="50" spans="2:10" ht="12.75">
      <c r="B50" s="288" t="s">
        <v>130</v>
      </c>
      <c r="C50" s="288"/>
      <c r="D50" s="288"/>
      <c r="E50" s="288"/>
      <c r="F50" s="288"/>
      <c r="G50" s="288"/>
      <c r="H50" s="288"/>
      <c r="I50" s="288"/>
      <c r="J50" s="288"/>
    </row>
    <row r="51" spans="2:5" ht="12.75">
      <c r="B51" s="12" t="s">
        <v>60</v>
      </c>
      <c r="C51" s="12"/>
      <c r="D51" s="12"/>
      <c r="E51" s="12"/>
    </row>
    <row r="52" ht="12.75">
      <c r="B52" s="114"/>
    </row>
    <row r="53" spans="2:10" ht="12.75">
      <c r="B53" s="315" t="s">
        <v>384</v>
      </c>
      <c r="C53" s="315"/>
      <c r="D53" s="315"/>
      <c r="E53" s="315"/>
      <c r="F53" s="315"/>
      <c r="G53" s="315"/>
      <c r="H53" s="315"/>
      <c r="I53" s="315"/>
      <c r="J53" s="315"/>
    </row>
    <row r="54" spans="2:10" ht="12.75">
      <c r="B54" s="303" t="s">
        <v>385</v>
      </c>
      <c r="C54" s="304"/>
      <c r="D54" s="304"/>
      <c r="E54" s="304"/>
      <c r="F54" s="304"/>
      <c r="G54" s="304"/>
      <c r="H54" s="304"/>
      <c r="I54" s="304"/>
      <c r="J54" s="305"/>
    </row>
    <row r="55" spans="2:11" ht="12.75">
      <c r="B55" s="319" t="s">
        <v>26</v>
      </c>
      <c r="C55" s="20" t="s">
        <v>42</v>
      </c>
      <c r="D55" s="21" t="s">
        <v>36</v>
      </c>
      <c r="E55" s="281" t="s">
        <v>28</v>
      </c>
      <c r="F55" s="320"/>
      <c r="G55" s="316" t="s">
        <v>15</v>
      </c>
      <c r="H55" s="316"/>
      <c r="I55" s="316"/>
      <c r="J55" s="317"/>
      <c r="K55" s="115"/>
    </row>
    <row r="56" spans="2:11" ht="12.75">
      <c r="B56" s="319"/>
      <c r="C56" s="22" t="s">
        <v>41</v>
      </c>
      <c r="D56" s="23" t="s">
        <v>35</v>
      </c>
      <c r="E56" s="281"/>
      <c r="F56" s="320"/>
      <c r="G56" s="280" t="s">
        <v>16</v>
      </c>
      <c r="H56" s="281"/>
      <c r="I56" s="43" t="s">
        <v>25</v>
      </c>
      <c r="J56" s="44" t="s">
        <v>17</v>
      </c>
      <c r="K56" s="116" t="s">
        <v>359</v>
      </c>
    </row>
    <row r="57" spans="2:12" ht="12.75">
      <c r="B57" s="26"/>
      <c r="C57" s="9"/>
      <c r="D57" s="7"/>
      <c r="E57" s="284" t="s">
        <v>18</v>
      </c>
      <c r="F57" s="284"/>
      <c r="G57" s="282"/>
      <c r="H57" s="283"/>
      <c r="I57" s="1"/>
      <c r="J57" s="42">
        <f>I57*G57</f>
        <v>0</v>
      </c>
      <c r="K57" s="106" t="s">
        <v>223</v>
      </c>
      <c r="L57" s="107" t="s">
        <v>378</v>
      </c>
    </row>
    <row r="58" spans="2:12" ht="12.75">
      <c r="B58" s="26"/>
      <c r="C58" s="9"/>
      <c r="D58" s="7"/>
      <c r="E58" s="284" t="s">
        <v>19</v>
      </c>
      <c r="F58" s="284"/>
      <c r="G58" s="282"/>
      <c r="H58" s="283"/>
      <c r="I58" s="1"/>
      <c r="J58" s="42">
        <f aca="true" t="shared" si="1" ref="J58:J63">I58*G58</f>
        <v>0</v>
      </c>
      <c r="K58" s="108" t="s">
        <v>224</v>
      </c>
      <c r="L58" s="109" t="s">
        <v>367</v>
      </c>
    </row>
    <row r="59" spans="2:12" ht="12.75">
      <c r="B59" s="26"/>
      <c r="C59" s="7"/>
      <c r="D59" s="7"/>
      <c r="E59" s="284" t="s">
        <v>129</v>
      </c>
      <c r="F59" s="284"/>
      <c r="G59" s="282"/>
      <c r="H59" s="283"/>
      <c r="I59" s="1"/>
      <c r="J59" s="42">
        <f t="shared" si="1"/>
        <v>0</v>
      </c>
      <c r="K59" s="108" t="s">
        <v>225</v>
      </c>
      <c r="L59" s="109" t="s">
        <v>378</v>
      </c>
    </row>
    <row r="60" spans="2:12" ht="12.75">
      <c r="B60" s="27"/>
      <c r="C60" s="7"/>
      <c r="D60" s="7"/>
      <c r="E60" s="318"/>
      <c r="F60" s="318"/>
      <c r="G60" s="282"/>
      <c r="H60" s="283"/>
      <c r="I60" s="1"/>
      <c r="J60" s="42">
        <f t="shared" si="1"/>
        <v>0</v>
      </c>
      <c r="K60" s="110"/>
      <c r="L60" s="119"/>
    </row>
    <row r="61" spans="2:10" ht="12.75">
      <c r="B61" s="27"/>
      <c r="C61" s="7"/>
      <c r="D61" s="7"/>
      <c r="E61" s="285"/>
      <c r="F61" s="285"/>
      <c r="G61" s="282"/>
      <c r="H61" s="283"/>
      <c r="I61" s="1"/>
      <c r="J61" s="42">
        <f t="shared" si="1"/>
        <v>0</v>
      </c>
    </row>
    <row r="62" spans="2:10" ht="12.75">
      <c r="B62" s="27"/>
      <c r="C62" s="7"/>
      <c r="D62" s="7"/>
      <c r="E62" s="284"/>
      <c r="F62" s="284"/>
      <c r="G62" s="282"/>
      <c r="H62" s="283"/>
      <c r="I62" s="1"/>
      <c r="J62" s="42">
        <f t="shared" si="1"/>
        <v>0</v>
      </c>
    </row>
    <row r="63" spans="2:10" ht="12.75">
      <c r="B63" s="27"/>
      <c r="C63" s="7"/>
      <c r="D63" s="7"/>
      <c r="E63" s="284"/>
      <c r="F63" s="284"/>
      <c r="G63" s="282"/>
      <c r="H63" s="283"/>
      <c r="I63" s="1"/>
      <c r="J63" s="42">
        <f t="shared" si="1"/>
        <v>0</v>
      </c>
    </row>
    <row r="64" spans="2:10" ht="12.75">
      <c r="B64" s="27"/>
      <c r="C64" s="7"/>
      <c r="D64" s="7"/>
      <c r="E64" s="284"/>
      <c r="F64" s="284"/>
      <c r="G64" s="282"/>
      <c r="H64" s="283"/>
      <c r="I64" s="1"/>
      <c r="J64" s="42">
        <f>G64*I64</f>
        <v>0</v>
      </c>
    </row>
    <row r="65" spans="2:10" ht="12.75">
      <c r="B65" s="286" t="s">
        <v>22</v>
      </c>
      <c r="C65" s="287"/>
      <c r="D65" s="287"/>
      <c r="E65" s="287"/>
      <c r="F65" s="287"/>
      <c r="G65" s="287"/>
      <c r="H65" s="287"/>
      <c r="I65" s="287"/>
      <c r="J65" s="28">
        <f>SUM(J57:J64)</f>
        <v>0</v>
      </c>
    </row>
    <row r="66" spans="2:11" ht="12.75">
      <c r="B66" s="288" t="s">
        <v>130</v>
      </c>
      <c r="C66" s="288"/>
      <c r="D66" s="288"/>
      <c r="E66" s="288"/>
      <c r="F66" s="288"/>
      <c r="G66" s="288"/>
      <c r="H66" s="288"/>
      <c r="I66" s="288"/>
      <c r="J66" s="298"/>
      <c r="K66" s="115"/>
    </row>
    <row r="67" spans="2:11" ht="12.75">
      <c r="B67" s="30"/>
      <c r="C67" s="31"/>
      <c r="D67" s="31"/>
      <c r="E67" s="31"/>
      <c r="F67" s="31"/>
      <c r="G67" s="31"/>
      <c r="H67" s="31"/>
      <c r="I67" s="120"/>
      <c r="J67" s="121"/>
      <c r="K67" s="115"/>
    </row>
    <row r="68" spans="2:11" ht="12.75" customHeight="1">
      <c r="B68" s="289" t="s">
        <v>379</v>
      </c>
      <c r="C68" s="290"/>
      <c r="D68" s="290"/>
      <c r="E68" s="290"/>
      <c r="F68" s="290"/>
      <c r="G68" s="290"/>
      <c r="H68" s="290"/>
      <c r="I68" s="290"/>
      <c r="J68" s="291"/>
      <c r="K68" s="115"/>
    </row>
    <row r="69" spans="2:11" ht="12.75">
      <c r="B69" s="292"/>
      <c r="C69" s="293"/>
      <c r="D69" s="293"/>
      <c r="E69" s="293"/>
      <c r="F69" s="293"/>
      <c r="G69" s="293"/>
      <c r="H69" s="293"/>
      <c r="I69" s="293"/>
      <c r="J69" s="294"/>
      <c r="K69" s="115"/>
    </row>
    <row r="70" spans="2:11" ht="12.75">
      <c r="B70" s="31"/>
      <c r="C70" s="31"/>
      <c r="D70" s="31"/>
      <c r="E70" s="31"/>
      <c r="F70" s="31"/>
      <c r="G70" s="31"/>
      <c r="H70" s="31"/>
      <c r="I70" s="120"/>
      <c r="J70" s="120"/>
      <c r="K70" s="115"/>
    </row>
    <row r="71" spans="2:11" ht="12.75">
      <c r="B71" s="122"/>
      <c r="C71" s="122"/>
      <c r="D71" s="123"/>
      <c r="E71" s="122"/>
      <c r="F71" s="122"/>
      <c r="G71" s="122"/>
      <c r="H71" s="122"/>
      <c r="I71" s="122"/>
      <c r="J71" s="122"/>
      <c r="K71" s="115"/>
    </row>
    <row r="72" spans="2:11" ht="12.75">
      <c r="B72" s="336" t="s">
        <v>190</v>
      </c>
      <c r="C72" s="220"/>
      <c r="D72" s="220"/>
      <c r="E72" s="220"/>
      <c r="F72" s="220"/>
      <c r="G72" s="220"/>
      <c r="H72" s="220"/>
      <c r="I72" s="220"/>
      <c r="J72" s="337"/>
      <c r="K72" s="338"/>
    </row>
    <row r="73" spans="2:11" ht="27" customHeight="1">
      <c r="B73" s="339" t="s">
        <v>140</v>
      </c>
      <c r="C73" s="340"/>
      <c r="D73" s="340"/>
      <c r="E73" s="340"/>
      <c r="F73" s="340"/>
      <c r="G73" s="340"/>
      <c r="H73" s="340"/>
      <c r="I73" s="340"/>
      <c r="J73" s="341"/>
      <c r="K73" s="338"/>
    </row>
    <row r="74" spans="2:10" ht="12.75">
      <c r="B74" s="342" t="s">
        <v>26</v>
      </c>
      <c r="C74" s="280"/>
      <c r="D74" s="21" t="s">
        <v>36</v>
      </c>
      <c r="E74" s="343" t="s">
        <v>15</v>
      </c>
      <c r="F74" s="316"/>
      <c r="G74" s="316"/>
      <c r="H74" s="316"/>
      <c r="I74" s="316"/>
      <c r="J74" s="344" t="s">
        <v>27</v>
      </c>
    </row>
    <row r="75" spans="2:11" ht="12.75">
      <c r="B75" s="342"/>
      <c r="C75" s="280"/>
      <c r="D75" s="23" t="s">
        <v>35</v>
      </c>
      <c r="E75" s="194" t="s">
        <v>16</v>
      </c>
      <c r="F75" s="192" t="s">
        <v>24</v>
      </c>
      <c r="G75" s="280" t="s">
        <v>25</v>
      </c>
      <c r="H75" s="281"/>
      <c r="I75" s="192" t="s">
        <v>17</v>
      </c>
      <c r="J75" s="344"/>
      <c r="K75" s="116" t="s">
        <v>360</v>
      </c>
    </row>
    <row r="76" spans="2:12" ht="12.75">
      <c r="B76" s="345"/>
      <c r="C76" s="346"/>
      <c r="D76" s="7"/>
      <c r="E76" s="347"/>
      <c r="F76" s="347"/>
      <c r="G76" s="348"/>
      <c r="H76" s="349"/>
      <c r="I76" s="350">
        <f>(E76+F76)*G76</f>
        <v>0</v>
      </c>
      <c r="J76" s="351">
        <f>IF(E76&gt;0,IF(G76&lt;=12,IF(G76=0,0,50),50*2),0)</f>
        <v>0</v>
      </c>
      <c r="K76" s="106" t="s">
        <v>229</v>
      </c>
      <c r="L76" s="352">
        <v>364</v>
      </c>
    </row>
    <row r="77" spans="2:12" ht="12.75">
      <c r="B77" s="345"/>
      <c r="C77" s="346"/>
      <c r="D77" s="7"/>
      <c r="E77" s="347"/>
      <c r="F77" s="347"/>
      <c r="G77" s="348"/>
      <c r="H77" s="349"/>
      <c r="I77" s="350">
        <f>(E77+F77)*G77</f>
        <v>0</v>
      </c>
      <c r="J77" s="351">
        <f>IF(E77&gt;0,IF(G77&lt;=12,IF(G77=0,0,50),50*2),0)</f>
        <v>0</v>
      </c>
      <c r="K77" s="108" t="s">
        <v>230</v>
      </c>
      <c r="L77" s="353">
        <v>520</v>
      </c>
    </row>
    <row r="78" spans="2:12" ht="12.75">
      <c r="B78" s="345"/>
      <c r="C78" s="346"/>
      <c r="D78" s="7"/>
      <c r="E78" s="347"/>
      <c r="F78" s="347"/>
      <c r="G78" s="348"/>
      <c r="H78" s="349"/>
      <c r="I78" s="350">
        <f>(E78+F78)*G78</f>
        <v>0</v>
      </c>
      <c r="J78" s="351">
        <f>IF(E78&gt;0,IF(G78&lt;=12,IF(G78=0,0,50),50*2),0)</f>
        <v>0</v>
      </c>
      <c r="K78" s="110" t="s">
        <v>231</v>
      </c>
      <c r="L78" s="119" t="s">
        <v>226</v>
      </c>
    </row>
    <row r="79" spans="2:10" ht="12.75">
      <c r="B79" s="345"/>
      <c r="C79" s="346"/>
      <c r="D79" s="7"/>
      <c r="E79" s="347"/>
      <c r="F79" s="347"/>
      <c r="G79" s="348"/>
      <c r="H79" s="349"/>
      <c r="I79" s="350">
        <f>(E79+F79)*G79</f>
        <v>0</v>
      </c>
      <c r="J79" s="354">
        <f>IF(E79&gt;0,IF(G79&lt;=12,IF(G79=0,0,50),50*2),0)</f>
        <v>0</v>
      </c>
    </row>
    <row r="80" spans="2:10" ht="12.75">
      <c r="B80" s="286" t="s">
        <v>10</v>
      </c>
      <c r="C80" s="287"/>
      <c r="D80" s="287"/>
      <c r="E80" s="287"/>
      <c r="F80" s="287"/>
      <c r="G80" s="287"/>
      <c r="H80" s="193"/>
      <c r="I80" s="355">
        <f>SUM(I76:I79)</f>
        <v>0</v>
      </c>
      <c r="J80" s="355">
        <f>SUM(J76:J79)</f>
        <v>0</v>
      </c>
    </row>
    <row r="81" spans="2:10" ht="12.75">
      <c r="B81" s="288" t="s">
        <v>130</v>
      </c>
      <c r="C81" s="288"/>
      <c r="D81" s="288"/>
      <c r="E81" s="288"/>
      <c r="F81" s="288"/>
      <c r="G81" s="288"/>
      <c r="H81" s="288"/>
      <c r="I81" s="288"/>
      <c r="J81" s="298"/>
    </row>
    <row r="82" spans="2:10" ht="12.75">
      <c r="B82" s="118"/>
      <c r="C82" s="55"/>
      <c r="D82" s="55"/>
      <c r="E82" s="55"/>
      <c r="F82" s="55"/>
      <c r="G82" s="55"/>
      <c r="H82" s="55"/>
      <c r="I82" s="55"/>
      <c r="J82" s="124"/>
    </row>
    <row r="83" spans="2:10" ht="12.75">
      <c r="B83" s="336" t="s">
        <v>191</v>
      </c>
      <c r="C83" s="356"/>
      <c r="D83" s="356"/>
      <c r="E83" s="356"/>
      <c r="F83" s="356"/>
      <c r="G83" s="356"/>
      <c r="H83" s="356"/>
      <c r="I83" s="356"/>
      <c r="J83" s="357"/>
    </row>
    <row r="84" spans="2:11" ht="12.75">
      <c r="B84" s="358" t="s">
        <v>26</v>
      </c>
      <c r="C84" s="359"/>
      <c r="D84" s="359"/>
      <c r="E84" s="320" t="s">
        <v>28</v>
      </c>
      <c r="F84" s="320"/>
      <c r="G84" s="316" t="s">
        <v>15</v>
      </c>
      <c r="H84" s="316"/>
      <c r="I84" s="316"/>
      <c r="J84" s="317"/>
      <c r="K84" s="115"/>
    </row>
    <row r="85" spans="2:12" ht="25.5" customHeight="1">
      <c r="B85" s="358"/>
      <c r="C85" s="359"/>
      <c r="D85" s="359"/>
      <c r="E85" s="320"/>
      <c r="F85" s="320"/>
      <c r="G85" s="280" t="s">
        <v>34</v>
      </c>
      <c r="H85" s="281"/>
      <c r="I85" s="192" t="s">
        <v>33</v>
      </c>
      <c r="J85" s="360" t="s">
        <v>17</v>
      </c>
      <c r="K85" s="116" t="s">
        <v>217</v>
      </c>
      <c r="L85" s="361"/>
    </row>
    <row r="86" spans="2:12" ht="12.75">
      <c r="B86" s="362"/>
      <c r="C86" s="363"/>
      <c r="D86" s="364"/>
      <c r="E86" s="285" t="s">
        <v>20</v>
      </c>
      <c r="F86" s="285"/>
      <c r="G86" s="365"/>
      <c r="H86" s="366"/>
      <c r="I86" s="2"/>
      <c r="J86" s="367">
        <f>I86*G86</f>
        <v>0</v>
      </c>
      <c r="K86" s="368" t="s">
        <v>227</v>
      </c>
      <c r="L86" s="369" t="s">
        <v>228</v>
      </c>
    </row>
    <row r="87" spans="2:12" ht="12.75">
      <c r="B87" s="362"/>
      <c r="C87" s="363"/>
      <c r="D87" s="364"/>
      <c r="E87" s="285" t="s">
        <v>20</v>
      </c>
      <c r="F87" s="285"/>
      <c r="G87" s="365"/>
      <c r="H87" s="366"/>
      <c r="I87" s="2"/>
      <c r="J87" s="370">
        <f aca="true" t="shared" si="2" ref="J87:J105">I87*G87</f>
        <v>0</v>
      </c>
      <c r="K87" s="371" t="s">
        <v>390</v>
      </c>
      <c r="L87" s="372"/>
    </row>
    <row r="88" spans="2:12" ht="12.75">
      <c r="B88" s="362"/>
      <c r="C88" s="363"/>
      <c r="D88" s="364"/>
      <c r="E88" s="285" t="s">
        <v>20</v>
      </c>
      <c r="F88" s="285"/>
      <c r="G88" s="365"/>
      <c r="H88" s="366"/>
      <c r="I88" s="2"/>
      <c r="J88" s="370">
        <f t="shared" si="2"/>
        <v>0</v>
      </c>
      <c r="K88" s="373" t="s">
        <v>389</v>
      </c>
      <c r="L88" s="374"/>
    </row>
    <row r="89" spans="2:10" ht="12.75">
      <c r="B89" s="362"/>
      <c r="C89" s="363"/>
      <c r="D89" s="364"/>
      <c r="E89" s="285" t="s">
        <v>20</v>
      </c>
      <c r="F89" s="285"/>
      <c r="G89" s="365"/>
      <c r="H89" s="366"/>
      <c r="I89" s="2"/>
      <c r="J89" s="370">
        <f t="shared" si="2"/>
        <v>0</v>
      </c>
    </row>
    <row r="90" spans="2:10" ht="12.75">
      <c r="B90" s="362"/>
      <c r="C90" s="363"/>
      <c r="D90" s="364"/>
      <c r="E90" s="285" t="s">
        <v>20</v>
      </c>
      <c r="F90" s="285"/>
      <c r="G90" s="365"/>
      <c r="H90" s="366"/>
      <c r="I90" s="2"/>
      <c r="J90" s="370">
        <f t="shared" si="2"/>
        <v>0</v>
      </c>
    </row>
    <row r="91" spans="2:10" ht="12.75">
      <c r="B91" s="362"/>
      <c r="C91" s="363"/>
      <c r="D91" s="364"/>
      <c r="E91" s="285" t="s">
        <v>20</v>
      </c>
      <c r="F91" s="285"/>
      <c r="G91" s="365"/>
      <c r="H91" s="366"/>
      <c r="I91" s="2"/>
      <c r="J91" s="370">
        <f t="shared" si="2"/>
        <v>0</v>
      </c>
    </row>
    <row r="92" spans="2:10" ht="12.75">
      <c r="B92" s="362"/>
      <c r="C92" s="363"/>
      <c r="D92" s="364"/>
      <c r="E92" s="285" t="s">
        <v>20</v>
      </c>
      <c r="F92" s="285"/>
      <c r="G92" s="365"/>
      <c r="H92" s="366"/>
      <c r="I92" s="2"/>
      <c r="J92" s="370">
        <f t="shared" si="2"/>
        <v>0</v>
      </c>
    </row>
    <row r="93" spans="2:10" ht="12.75">
      <c r="B93" s="362"/>
      <c r="C93" s="363"/>
      <c r="D93" s="364"/>
      <c r="E93" s="285" t="s">
        <v>20</v>
      </c>
      <c r="F93" s="285"/>
      <c r="G93" s="365"/>
      <c r="H93" s="366"/>
      <c r="I93" s="2"/>
      <c r="J93" s="370">
        <f t="shared" si="2"/>
        <v>0</v>
      </c>
    </row>
    <row r="94" spans="2:10" ht="12.75">
      <c r="B94" s="362"/>
      <c r="C94" s="363"/>
      <c r="D94" s="364"/>
      <c r="E94" s="285" t="s">
        <v>20</v>
      </c>
      <c r="F94" s="285"/>
      <c r="G94" s="365"/>
      <c r="H94" s="366"/>
      <c r="I94" s="2"/>
      <c r="J94" s="370">
        <f t="shared" si="2"/>
        <v>0</v>
      </c>
    </row>
    <row r="95" spans="2:10" ht="12.75">
      <c r="B95" s="362"/>
      <c r="C95" s="363"/>
      <c r="D95" s="364"/>
      <c r="E95" s="285" t="s">
        <v>20</v>
      </c>
      <c r="F95" s="285"/>
      <c r="G95" s="365"/>
      <c r="H95" s="366"/>
      <c r="I95" s="2"/>
      <c r="J95" s="370">
        <f t="shared" si="2"/>
        <v>0</v>
      </c>
    </row>
    <row r="96" spans="2:10" ht="12.75">
      <c r="B96" s="362"/>
      <c r="C96" s="363"/>
      <c r="D96" s="364"/>
      <c r="E96" s="285" t="s">
        <v>20</v>
      </c>
      <c r="F96" s="285"/>
      <c r="G96" s="365"/>
      <c r="H96" s="366"/>
      <c r="I96" s="2"/>
      <c r="J96" s="370">
        <f>I96*G96</f>
        <v>0</v>
      </c>
    </row>
    <row r="97" spans="2:10" ht="12.75">
      <c r="B97" s="362"/>
      <c r="C97" s="363"/>
      <c r="D97" s="364"/>
      <c r="E97" s="285" t="s">
        <v>20</v>
      </c>
      <c r="F97" s="285"/>
      <c r="G97" s="365"/>
      <c r="H97" s="366"/>
      <c r="I97" s="2"/>
      <c r="J97" s="370">
        <f>I97*G97</f>
        <v>0</v>
      </c>
    </row>
    <row r="98" spans="2:10" ht="12.75">
      <c r="B98" s="362"/>
      <c r="C98" s="363"/>
      <c r="D98" s="364"/>
      <c r="E98" s="285" t="s">
        <v>20</v>
      </c>
      <c r="F98" s="285"/>
      <c r="G98" s="365"/>
      <c r="H98" s="366"/>
      <c r="I98" s="2"/>
      <c r="J98" s="370">
        <f>I98*G98</f>
        <v>0</v>
      </c>
    </row>
    <row r="99" spans="2:10" ht="12.75">
      <c r="B99" s="362"/>
      <c r="C99" s="363"/>
      <c r="D99" s="364"/>
      <c r="E99" s="285" t="s">
        <v>20</v>
      </c>
      <c r="F99" s="285"/>
      <c r="G99" s="365"/>
      <c r="H99" s="366"/>
      <c r="I99" s="2"/>
      <c r="J99" s="370">
        <f>I99*G99</f>
        <v>0</v>
      </c>
    </row>
    <row r="100" spans="2:10" ht="12.75">
      <c r="B100" s="362"/>
      <c r="C100" s="363"/>
      <c r="D100" s="364"/>
      <c r="E100" s="285" t="s">
        <v>20</v>
      </c>
      <c r="F100" s="285"/>
      <c r="G100" s="365"/>
      <c r="H100" s="366"/>
      <c r="I100" s="2"/>
      <c r="J100" s="370">
        <f>I100*G100</f>
        <v>0</v>
      </c>
    </row>
    <row r="101" spans="2:10" ht="12.75">
      <c r="B101" s="362"/>
      <c r="C101" s="363"/>
      <c r="D101" s="364"/>
      <c r="E101" s="285" t="s">
        <v>20</v>
      </c>
      <c r="F101" s="285"/>
      <c r="G101" s="365"/>
      <c r="H101" s="366"/>
      <c r="I101" s="2"/>
      <c r="J101" s="370">
        <f t="shared" si="2"/>
        <v>0</v>
      </c>
    </row>
    <row r="102" spans="2:10" ht="12.75">
      <c r="B102" s="362"/>
      <c r="C102" s="363"/>
      <c r="D102" s="364"/>
      <c r="E102" s="285" t="s">
        <v>20</v>
      </c>
      <c r="F102" s="285"/>
      <c r="G102" s="365"/>
      <c r="H102" s="366"/>
      <c r="I102" s="2"/>
      <c r="J102" s="370">
        <f t="shared" si="2"/>
        <v>0</v>
      </c>
    </row>
    <row r="103" spans="2:10" ht="12.75">
      <c r="B103" s="362"/>
      <c r="C103" s="363"/>
      <c r="D103" s="364"/>
      <c r="E103" s="285" t="s">
        <v>20</v>
      </c>
      <c r="F103" s="285"/>
      <c r="G103" s="365"/>
      <c r="H103" s="366"/>
      <c r="I103" s="2"/>
      <c r="J103" s="370">
        <f t="shared" si="2"/>
        <v>0</v>
      </c>
    </row>
    <row r="104" spans="2:10" ht="12.75">
      <c r="B104" s="362"/>
      <c r="C104" s="363"/>
      <c r="D104" s="364"/>
      <c r="E104" s="285" t="s">
        <v>20</v>
      </c>
      <c r="F104" s="285"/>
      <c r="G104" s="365"/>
      <c r="H104" s="366"/>
      <c r="I104" s="2"/>
      <c r="J104" s="370">
        <f t="shared" si="2"/>
        <v>0</v>
      </c>
    </row>
    <row r="105" spans="2:10" ht="12.75">
      <c r="B105" s="362"/>
      <c r="C105" s="363"/>
      <c r="D105" s="364"/>
      <c r="E105" s="285" t="s">
        <v>20</v>
      </c>
      <c r="F105" s="285"/>
      <c r="G105" s="365"/>
      <c r="H105" s="366"/>
      <c r="I105" s="2"/>
      <c r="J105" s="370">
        <f t="shared" si="2"/>
        <v>0</v>
      </c>
    </row>
    <row r="106" spans="2:10" ht="12.75">
      <c r="B106" s="286" t="s">
        <v>10</v>
      </c>
      <c r="C106" s="287"/>
      <c r="D106" s="287"/>
      <c r="E106" s="287"/>
      <c r="F106" s="287"/>
      <c r="G106" s="287"/>
      <c r="H106" s="193"/>
      <c r="I106" s="375">
        <f>SUM(I86:I105)</f>
        <v>0</v>
      </c>
      <c r="J106" s="28">
        <f>SUM(J86:J105)</f>
        <v>0</v>
      </c>
    </row>
    <row r="107" spans="2:12" ht="12.75">
      <c r="B107" s="288" t="s">
        <v>130</v>
      </c>
      <c r="C107" s="288"/>
      <c r="D107" s="288"/>
      <c r="E107" s="288"/>
      <c r="F107" s="288"/>
      <c r="G107" s="288"/>
      <c r="H107" s="288"/>
      <c r="I107" s="288"/>
      <c r="J107" s="298"/>
      <c r="K107" s="94"/>
      <c r="L107" s="94"/>
    </row>
    <row r="108" spans="2:12" ht="12.75">
      <c r="B108" s="328" t="s">
        <v>383</v>
      </c>
      <c r="C108" s="329"/>
      <c r="D108" s="329"/>
      <c r="E108" s="329"/>
      <c r="F108" s="329"/>
      <c r="G108" s="329"/>
      <c r="H108" s="329"/>
      <c r="I108" s="329"/>
      <c r="J108" s="330"/>
      <c r="K108" s="94"/>
      <c r="L108" s="94"/>
    </row>
    <row r="109" spans="2:10" ht="12.75">
      <c r="B109" s="118"/>
      <c r="C109" s="55"/>
      <c r="D109" s="55"/>
      <c r="E109" s="55"/>
      <c r="F109" s="55"/>
      <c r="G109" s="55"/>
      <c r="H109" s="55"/>
      <c r="I109" s="55"/>
      <c r="J109" s="124"/>
    </row>
    <row r="110" spans="2:10" ht="12.75">
      <c r="B110" s="336" t="s">
        <v>192</v>
      </c>
      <c r="C110" s="356"/>
      <c r="D110" s="356"/>
      <c r="E110" s="356"/>
      <c r="F110" s="356"/>
      <c r="G110" s="356"/>
      <c r="H110" s="356"/>
      <c r="I110" s="356"/>
      <c r="J110" s="357"/>
    </row>
    <row r="111" spans="2:10" ht="12.75">
      <c r="B111" s="358" t="s">
        <v>26</v>
      </c>
      <c r="C111" s="359"/>
      <c r="D111" s="359"/>
      <c r="E111" s="320" t="s">
        <v>28</v>
      </c>
      <c r="F111" s="320"/>
      <c r="G111" s="316" t="s">
        <v>15</v>
      </c>
      <c r="H111" s="316"/>
      <c r="I111" s="316"/>
      <c r="J111" s="317"/>
    </row>
    <row r="112" spans="2:11" ht="25.5">
      <c r="B112" s="358"/>
      <c r="C112" s="359"/>
      <c r="D112" s="359"/>
      <c r="E112" s="320"/>
      <c r="F112" s="320"/>
      <c r="G112" s="192" t="s">
        <v>31</v>
      </c>
      <c r="H112" s="192"/>
      <c r="I112" s="192" t="s">
        <v>32</v>
      </c>
      <c r="J112" s="360" t="s">
        <v>17</v>
      </c>
      <c r="K112" s="116" t="s">
        <v>217</v>
      </c>
    </row>
    <row r="113" spans="2:12" ht="12.75">
      <c r="B113" s="362" t="s">
        <v>79</v>
      </c>
      <c r="C113" s="363"/>
      <c r="D113" s="364"/>
      <c r="E113" s="376" t="s">
        <v>21</v>
      </c>
      <c r="F113" s="376"/>
      <c r="G113" s="377"/>
      <c r="H113" s="377"/>
      <c r="I113" s="2"/>
      <c r="J113" s="367">
        <f aca="true" t="shared" si="3" ref="J113:J122">I113*G113</f>
        <v>0</v>
      </c>
      <c r="K113" s="368" t="s">
        <v>361</v>
      </c>
      <c r="L113" s="369" t="s">
        <v>232</v>
      </c>
    </row>
    <row r="114" spans="2:10" ht="12.75">
      <c r="B114" s="362" t="s">
        <v>133</v>
      </c>
      <c r="C114" s="363"/>
      <c r="D114" s="364"/>
      <c r="E114" s="376" t="s">
        <v>21</v>
      </c>
      <c r="F114" s="376"/>
      <c r="G114" s="377"/>
      <c r="H114" s="377"/>
      <c r="I114" s="2"/>
      <c r="J114" s="370">
        <f t="shared" si="3"/>
        <v>0</v>
      </c>
    </row>
    <row r="115" spans="2:10" ht="12.75">
      <c r="B115" s="362"/>
      <c r="C115" s="363"/>
      <c r="D115" s="364"/>
      <c r="E115" s="376" t="s">
        <v>21</v>
      </c>
      <c r="F115" s="376"/>
      <c r="G115" s="377"/>
      <c r="H115" s="377"/>
      <c r="I115" s="2"/>
      <c r="J115" s="370">
        <f t="shared" si="3"/>
        <v>0</v>
      </c>
    </row>
    <row r="116" spans="2:10" ht="12.75">
      <c r="B116" s="362"/>
      <c r="C116" s="363"/>
      <c r="D116" s="364"/>
      <c r="E116" s="376" t="s">
        <v>21</v>
      </c>
      <c r="F116" s="376"/>
      <c r="G116" s="377"/>
      <c r="H116" s="377"/>
      <c r="I116" s="2"/>
      <c r="J116" s="370">
        <f t="shared" si="3"/>
        <v>0</v>
      </c>
    </row>
    <row r="117" spans="2:10" ht="12.75">
      <c r="B117" s="362"/>
      <c r="C117" s="363"/>
      <c r="D117" s="364"/>
      <c r="E117" s="376" t="s">
        <v>21</v>
      </c>
      <c r="F117" s="376"/>
      <c r="G117" s="377"/>
      <c r="H117" s="377"/>
      <c r="I117" s="2"/>
      <c r="J117" s="370">
        <f t="shared" si="3"/>
        <v>0</v>
      </c>
    </row>
    <row r="118" spans="2:10" ht="12.75">
      <c r="B118" s="362"/>
      <c r="C118" s="363"/>
      <c r="D118" s="364"/>
      <c r="E118" s="376" t="s">
        <v>21</v>
      </c>
      <c r="F118" s="376"/>
      <c r="G118" s="377"/>
      <c r="H118" s="377"/>
      <c r="I118" s="2"/>
      <c r="J118" s="370">
        <f t="shared" si="3"/>
        <v>0</v>
      </c>
    </row>
    <row r="119" spans="2:10" ht="12.75">
      <c r="B119" s="362"/>
      <c r="C119" s="363"/>
      <c r="D119" s="364"/>
      <c r="E119" s="376" t="s">
        <v>21</v>
      </c>
      <c r="F119" s="376"/>
      <c r="G119" s="377"/>
      <c r="H119" s="377"/>
      <c r="I119" s="2"/>
      <c r="J119" s="370">
        <f t="shared" si="3"/>
        <v>0</v>
      </c>
    </row>
    <row r="120" spans="2:10" ht="12.75">
      <c r="B120" s="345"/>
      <c r="C120" s="346"/>
      <c r="D120" s="346"/>
      <c r="E120" s="376" t="s">
        <v>21</v>
      </c>
      <c r="F120" s="376"/>
      <c r="G120" s="377"/>
      <c r="H120" s="377"/>
      <c r="I120" s="2"/>
      <c r="J120" s="370">
        <f t="shared" si="3"/>
        <v>0</v>
      </c>
    </row>
    <row r="121" spans="2:10" ht="12.75">
      <c r="B121" s="345"/>
      <c r="C121" s="346"/>
      <c r="D121" s="346"/>
      <c r="E121" s="376" t="s">
        <v>21</v>
      </c>
      <c r="F121" s="376"/>
      <c r="G121" s="377"/>
      <c r="H121" s="377"/>
      <c r="I121" s="2"/>
      <c r="J121" s="370">
        <f t="shared" si="3"/>
        <v>0</v>
      </c>
    </row>
    <row r="122" spans="2:10" ht="12.75">
      <c r="B122" s="345"/>
      <c r="C122" s="346"/>
      <c r="D122" s="346"/>
      <c r="E122" s="376" t="s">
        <v>21</v>
      </c>
      <c r="F122" s="376"/>
      <c r="G122" s="377"/>
      <c r="H122" s="377"/>
      <c r="I122" s="2"/>
      <c r="J122" s="370">
        <f t="shared" si="3"/>
        <v>0</v>
      </c>
    </row>
    <row r="123" spans="2:10" ht="13.5" thickBot="1">
      <c r="B123" s="378" t="s">
        <v>10</v>
      </c>
      <c r="C123" s="379"/>
      <c r="D123" s="379"/>
      <c r="E123" s="379"/>
      <c r="F123" s="379"/>
      <c r="G123" s="379"/>
      <c r="H123" s="380"/>
      <c r="I123" s="381">
        <f>SUM(I113:I122)</f>
        <v>0</v>
      </c>
      <c r="J123" s="382">
        <f>SUM(J113:J122)</f>
        <v>0</v>
      </c>
    </row>
    <row r="124" spans="2:10" ht="12.75">
      <c r="B124" s="288" t="s">
        <v>130</v>
      </c>
      <c r="C124" s="288"/>
      <c r="D124" s="288"/>
      <c r="E124" s="288"/>
      <c r="F124" s="288"/>
      <c r="G124" s="288"/>
      <c r="H124" s="288"/>
      <c r="I124" s="288"/>
      <c r="J124" s="298"/>
    </row>
    <row r="125" s="94" customFormat="1" ht="12.75" customHeight="1"/>
    <row r="126" spans="2:10" ht="12.75">
      <c r="B126" s="277" t="s">
        <v>271</v>
      </c>
      <c r="C126" s="277"/>
      <c r="D126" s="277"/>
      <c r="E126" s="277"/>
      <c r="F126" s="277"/>
      <c r="G126" s="277"/>
      <c r="H126" s="277"/>
      <c r="I126" s="277"/>
      <c r="J126" s="277"/>
    </row>
    <row r="127" ht="12.75">
      <c r="J127" s="47"/>
    </row>
    <row r="128" spans="2:10" ht="12.75">
      <c r="B128" s="278" t="s">
        <v>193</v>
      </c>
      <c r="C128" s="279"/>
      <c r="D128" s="279"/>
      <c r="E128" s="279"/>
      <c r="F128" s="279"/>
      <c r="G128" s="279"/>
      <c r="H128" s="279"/>
      <c r="J128" s="47"/>
    </row>
    <row r="129" spans="2:10" ht="24.75" customHeight="1">
      <c r="B129" s="333" t="s">
        <v>30</v>
      </c>
      <c r="C129" s="333" t="s">
        <v>29</v>
      </c>
      <c r="D129" s="333" t="s">
        <v>125</v>
      </c>
      <c r="E129" s="238" t="s">
        <v>15</v>
      </c>
      <c r="F129" s="335"/>
      <c r="G129" s="335"/>
      <c r="H129" s="239"/>
      <c r="I129" s="116" t="s">
        <v>217</v>
      </c>
      <c r="J129" s="47"/>
    </row>
    <row r="130" spans="2:10" ht="12.75">
      <c r="B130" s="333"/>
      <c r="C130" s="333"/>
      <c r="D130" s="333"/>
      <c r="E130" s="272" t="s">
        <v>16</v>
      </c>
      <c r="F130" s="272" t="s">
        <v>382</v>
      </c>
      <c r="G130" s="21" t="s">
        <v>39</v>
      </c>
      <c r="H130" s="132" t="s">
        <v>40</v>
      </c>
      <c r="I130" s="106" t="s">
        <v>233</v>
      </c>
      <c r="J130" s="107" t="s">
        <v>368</v>
      </c>
    </row>
    <row r="131" spans="2:10" ht="12.75">
      <c r="B131" s="333"/>
      <c r="C131" s="333"/>
      <c r="D131" s="333"/>
      <c r="E131" s="273"/>
      <c r="F131" s="273"/>
      <c r="G131" s="25" t="s">
        <v>37</v>
      </c>
      <c r="H131" s="125" t="s">
        <v>38</v>
      </c>
      <c r="I131" s="110" t="s">
        <v>380</v>
      </c>
      <c r="J131" s="111" t="s">
        <v>381</v>
      </c>
    </row>
    <row r="132" spans="2:10" ht="12.75">
      <c r="B132" s="4" t="s">
        <v>78</v>
      </c>
      <c r="C132" s="4"/>
      <c r="D132" s="4" t="s">
        <v>19</v>
      </c>
      <c r="E132" s="5"/>
      <c r="F132" s="5"/>
      <c r="G132" s="8"/>
      <c r="H132" s="205">
        <f>(E132+F132)*G132</f>
        <v>0</v>
      </c>
      <c r="I132" s="126"/>
      <c r="J132" s="127"/>
    </row>
    <row r="133" spans="2:10" ht="12.75">
      <c r="B133" s="4"/>
      <c r="C133" s="4"/>
      <c r="D133" s="4"/>
      <c r="E133" s="5"/>
      <c r="F133" s="5"/>
      <c r="G133" s="8"/>
      <c r="H133" s="205">
        <f>(E133+F133)*G133</f>
        <v>0</v>
      </c>
      <c r="I133" s="126"/>
      <c r="J133" s="127"/>
    </row>
    <row r="134" spans="2:8" ht="12.75">
      <c r="B134" s="4"/>
      <c r="C134" s="4"/>
      <c r="D134" s="5"/>
      <c r="E134" s="5"/>
      <c r="F134" s="5"/>
      <c r="G134" s="8"/>
      <c r="H134" s="205">
        <f>(E134+F134)*G134</f>
        <v>0</v>
      </c>
    </row>
    <row r="135" spans="2:8" ht="12.75">
      <c r="B135" s="4"/>
      <c r="C135" s="4"/>
      <c r="D135" s="5"/>
      <c r="E135" s="5"/>
      <c r="F135" s="5"/>
      <c r="G135" s="8"/>
      <c r="H135" s="205">
        <f>(E135+F135)*G135</f>
        <v>0</v>
      </c>
    </row>
    <row r="136" spans="2:8" ht="12.75">
      <c r="B136" s="4"/>
      <c r="C136" s="4"/>
      <c r="D136" s="5"/>
      <c r="E136" s="5"/>
      <c r="F136" s="5"/>
      <c r="G136" s="8"/>
      <c r="H136" s="205">
        <f>(E136+F136)*G136</f>
        <v>0</v>
      </c>
    </row>
    <row r="137" spans="2:8" ht="12.75">
      <c r="B137" s="269" t="s">
        <v>10</v>
      </c>
      <c r="C137" s="270"/>
      <c r="D137" s="270"/>
      <c r="E137" s="270"/>
      <c r="F137" s="270"/>
      <c r="G137" s="271"/>
      <c r="H137" s="24">
        <f>SUM(H132:H136)</f>
        <v>0</v>
      </c>
    </row>
    <row r="138" spans="2:8" ht="12.75">
      <c r="B138" s="288" t="s">
        <v>130</v>
      </c>
      <c r="C138" s="288"/>
      <c r="D138" s="288"/>
      <c r="E138" s="288"/>
      <c r="F138" s="288"/>
      <c r="G138" s="288"/>
      <c r="H138" s="195"/>
    </row>
    <row r="139" spans="2:8" ht="12.75">
      <c r="B139" s="276" t="s">
        <v>386</v>
      </c>
      <c r="C139" s="276"/>
      <c r="D139" s="276"/>
      <c r="E139" s="276"/>
      <c r="F139" s="276"/>
      <c r="G139" s="276"/>
      <c r="H139" s="276"/>
    </row>
    <row r="140" spans="2:12" s="94" customFormat="1" ht="12.75">
      <c r="B140" s="206"/>
      <c r="C140" s="206"/>
      <c r="D140" s="206"/>
      <c r="E140" s="206"/>
      <c r="F140" s="206"/>
      <c r="G140" s="46"/>
      <c r="H140" s="46"/>
      <c r="I140" s="47"/>
      <c r="J140" s="113"/>
      <c r="K140" s="47"/>
      <c r="L140" s="129"/>
    </row>
    <row r="141" spans="2:12" ht="12.75">
      <c r="B141" s="274" t="s">
        <v>349</v>
      </c>
      <c r="C141" s="275"/>
      <c r="D141" s="334"/>
      <c r="E141" s="274" t="s">
        <v>356</v>
      </c>
      <c r="F141" s="275"/>
      <c r="G141" s="275"/>
      <c r="H141" s="275"/>
      <c r="L141" s="129"/>
    </row>
    <row r="142" spans="2:12" ht="12.75">
      <c r="B142" s="131"/>
      <c r="C142" s="131"/>
      <c r="D142" s="131"/>
      <c r="E142" s="130"/>
      <c r="F142" s="130"/>
      <c r="G142" s="186"/>
      <c r="H142" s="185"/>
      <c r="L142" s="129"/>
    </row>
    <row r="143" spans="2:12" ht="12.75">
      <c r="B143" s="25" t="s">
        <v>355</v>
      </c>
      <c r="C143" s="25" t="s">
        <v>354</v>
      </c>
      <c r="D143" s="133" t="s">
        <v>353</v>
      </c>
      <c r="E143" s="134" t="s">
        <v>352</v>
      </c>
      <c r="F143" s="134" t="s">
        <v>351</v>
      </c>
      <c r="G143" s="188" t="s">
        <v>350</v>
      </c>
      <c r="H143" s="190">
        <v>0.073</v>
      </c>
      <c r="L143" s="129"/>
    </row>
    <row r="144" spans="2:12" ht="12.75">
      <c r="B144" s="135">
        <f>H132*28.34/100</f>
        <v>0</v>
      </c>
      <c r="C144" s="42">
        <f>H132*8/100</f>
        <v>0</v>
      </c>
      <c r="D144" s="42">
        <f>H132*1/100</f>
        <v>0</v>
      </c>
      <c r="E144" s="135">
        <f>H132*11.11/100</f>
        <v>0</v>
      </c>
      <c r="F144" s="135">
        <f>H132*8.33/100</f>
        <v>0</v>
      </c>
      <c r="G144" s="135">
        <f>H132*9.09/100</f>
        <v>0</v>
      </c>
      <c r="H144" s="189">
        <f>H132*7.3/100</f>
        <v>0</v>
      </c>
      <c r="L144" s="129"/>
    </row>
    <row r="145" spans="2:12" ht="12.75">
      <c r="B145" s="135">
        <f>H133*28.34/100</f>
        <v>0</v>
      </c>
      <c r="C145" s="42">
        <f>H133*8/100</f>
        <v>0</v>
      </c>
      <c r="D145" s="42">
        <f>H133*1/100</f>
        <v>0</v>
      </c>
      <c r="E145" s="135">
        <f>H133*11.11/100</f>
        <v>0</v>
      </c>
      <c r="F145" s="135">
        <f>H133*8.33/100</f>
        <v>0</v>
      </c>
      <c r="G145" s="135">
        <f>H133*9.09/100</f>
        <v>0</v>
      </c>
      <c r="H145" s="189">
        <f>H133*7.3/100</f>
        <v>0</v>
      </c>
      <c r="L145" s="129"/>
    </row>
    <row r="146" spans="2:12" ht="12.75">
      <c r="B146" s="135">
        <f>H134*28.34/100</f>
        <v>0</v>
      </c>
      <c r="C146" s="42">
        <f>H134*8/100</f>
        <v>0</v>
      </c>
      <c r="D146" s="42">
        <f>H134*1/100</f>
        <v>0</v>
      </c>
      <c r="E146" s="135">
        <f>H134*11.11/100</f>
        <v>0</v>
      </c>
      <c r="F146" s="135">
        <f>H134*8.33/100</f>
        <v>0</v>
      </c>
      <c r="G146" s="135">
        <f>H134*9.09/100</f>
        <v>0</v>
      </c>
      <c r="H146" s="189">
        <f>H134*7.3/100</f>
        <v>0</v>
      </c>
      <c r="L146" s="129"/>
    </row>
    <row r="147" spans="2:12" ht="12.75">
      <c r="B147" s="135">
        <f>H135*28.34/100</f>
        <v>0</v>
      </c>
      <c r="C147" s="42">
        <f>H135*8/100</f>
        <v>0</v>
      </c>
      <c r="D147" s="42">
        <f>H135*1/100</f>
        <v>0</v>
      </c>
      <c r="E147" s="135">
        <f>H135*11.11/100</f>
        <v>0</v>
      </c>
      <c r="F147" s="135">
        <f>H135*8.33/100</f>
        <v>0</v>
      </c>
      <c r="G147" s="135">
        <f>H135*9.09/100</f>
        <v>0</v>
      </c>
      <c r="H147" s="189">
        <f>H135*7.3/100</f>
        <v>0</v>
      </c>
      <c r="L147" s="129"/>
    </row>
    <row r="148" spans="2:12" ht="12.75">
      <c r="B148" s="135">
        <f>H136*28.34/100</f>
        <v>0</v>
      </c>
      <c r="C148" s="42">
        <f>H136*8/100</f>
        <v>0</v>
      </c>
      <c r="D148" s="42">
        <f>H136*1/100</f>
        <v>0</v>
      </c>
      <c r="E148" s="135">
        <f>H136*11.11/100</f>
        <v>0</v>
      </c>
      <c r="F148" s="135">
        <f>H136*8.33/100</f>
        <v>0</v>
      </c>
      <c r="G148" s="135">
        <f>H136*9.09/100</f>
        <v>0</v>
      </c>
      <c r="H148" s="189">
        <f>H136*7.3/100</f>
        <v>0</v>
      </c>
      <c r="L148" s="129"/>
    </row>
    <row r="149" spans="2:12" ht="12.75">
      <c r="B149" s="24">
        <f aca="true" t="shared" si="4" ref="B149:H149">SUM(B144:B148)</f>
        <v>0</v>
      </c>
      <c r="C149" s="24">
        <f t="shared" si="4"/>
        <v>0</v>
      </c>
      <c r="D149" s="24">
        <f t="shared" si="4"/>
        <v>0</v>
      </c>
      <c r="E149" s="24">
        <f t="shared" si="4"/>
        <v>0</v>
      </c>
      <c r="F149" s="24">
        <f t="shared" si="4"/>
        <v>0</v>
      </c>
      <c r="G149" s="24">
        <f t="shared" si="4"/>
        <v>0</v>
      </c>
      <c r="H149" s="24">
        <f t="shared" si="4"/>
        <v>0</v>
      </c>
      <c r="L149" s="129"/>
    </row>
    <row r="150" spans="2:12" s="94" customFormat="1" ht="12.75">
      <c r="B150" s="128"/>
      <c r="C150" s="128"/>
      <c r="D150" s="128"/>
      <c r="E150" s="128"/>
      <c r="F150" s="128"/>
      <c r="G150" s="45"/>
      <c r="H150" s="45"/>
      <c r="I150" s="47"/>
      <c r="J150" s="113"/>
      <c r="K150" s="47"/>
      <c r="L150" s="129"/>
    </row>
    <row r="151" spans="2:12" ht="12.75">
      <c r="B151" s="191" t="s">
        <v>357</v>
      </c>
      <c r="C151" s="131" t="s">
        <v>166</v>
      </c>
      <c r="D151" s="130" t="s">
        <v>167</v>
      </c>
      <c r="E151" s="130" t="s">
        <v>168</v>
      </c>
      <c r="F151" s="105" t="s">
        <v>360</v>
      </c>
      <c r="L151" s="129"/>
    </row>
    <row r="152" spans="2:12" ht="12.75">
      <c r="B152" s="331">
        <v>0.1</v>
      </c>
      <c r="C152" s="136">
        <v>25</v>
      </c>
      <c r="D152" s="171"/>
      <c r="E152" s="172"/>
      <c r="F152" s="106" t="s">
        <v>235</v>
      </c>
      <c r="G152" s="137" t="s">
        <v>236</v>
      </c>
      <c r="L152" s="129"/>
    </row>
    <row r="153" spans="2:12" ht="12.75">
      <c r="B153" s="332"/>
      <c r="C153" s="133" t="s">
        <v>16</v>
      </c>
      <c r="D153" s="133" t="s">
        <v>16</v>
      </c>
      <c r="E153" s="138" t="s">
        <v>16</v>
      </c>
      <c r="F153" s="110" t="s">
        <v>234</v>
      </c>
      <c r="G153" s="139" t="s">
        <v>237</v>
      </c>
      <c r="L153" s="129"/>
    </row>
    <row r="154" spans="2:12" ht="12.75">
      <c r="B154" s="135">
        <f>H132*10/100</f>
        <v>0</v>
      </c>
      <c r="C154" s="51">
        <f>C$152*G132</f>
        <v>0</v>
      </c>
      <c r="D154" s="140">
        <f>D$152*G132</f>
        <v>0</v>
      </c>
      <c r="E154" s="140">
        <f>E$152*G132</f>
        <v>0</v>
      </c>
      <c r="J154" s="47"/>
      <c r="L154" s="129"/>
    </row>
    <row r="155" spans="2:12" ht="12.75">
      <c r="B155" s="135">
        <f>H133*10/100</f>
        <v>0</v>
      </c>
      <c r="C155" s="51">
        <f>C$152*G133</f>
        <v>0</v>
      </c>
      <c r="D155" s="140">
        <f>D$152*G133</f>
        <v>0</v>
      </c>
      <c r="E155" s="140">
        <f>E$152*G133</f>
        <v>0</v>
      </c>
      <c r="J155" s="47"/>
      <c r="L155" s="129"/>
    </row>
    <row r="156" spans="2:12" ht="12.75">
      <c r="B156" s="135">
        <f>H134*10/100</f>
        <v>0</v>
      </c>
      <c r="C156" s="51">
        <f>C$152*G134</f>
        <v>0</v>
      </c>
      <c r="D156" s="140">
        <f>D$152*G134</f>
        <v>0</v>
      </c>
      <c r="E156" s="140">
        <f>E$152*G134</f>
        <v>0</v>
      </c>
      <c r="J156" s="47"/>
      <c r="L156" s="129"/>
    </row>
    <row r="157" spans="2:10" ht="12.75">
      <c r="B157" s="135">
        <f>H135*10/100</f>
        <v>0</v>
      </c>
      <c r="C157" s="51">
        <f>C$152*G135</f>
        <v>0</v>
      </c>
      <c r="D157" s="140">
        <f>D$152*G135</f>
        <v>0</v>
      </c>
      <c r="E157" s="140">
        <f>E$152*G135</f>
        <v>0</v>
      </c>
      <c r="J157" s="47"/>
    </row>
    <row r="158" spans="2:10" ht="12.75">
      <c r="B158" s="135">
        <f>H136*10/100</f>
        <v>0</v>
      </c>
      <c r="C158" s="51">
        <f>C$152*G136</f>
        <v>0</v>
      </c>
      <c r="D158" s="140">
        <f>D$152*G136</f>
        <v>0</v>
      </c>
      <c r="E158" s="140">
        <f>E$152*G136</f>
        <v>0</v>
      </c>
      <c r="J158" s="47"/>
    </row>
    <row r="159" spans="2:10" ht="12.75">
      <c r="B159" s="24">
        <f>SUM(B154:B158)</f>
        <v>0</v>
      </c>
      <c r="C159" s="24">
        <f>SUM(C154:C158)</f>
        <v>0</v>
      </c>
      <c r="D159" s="24">
        <f>SUM(D154:D158)</f>
        <v>0</v>
      </c>
      <c r="E159" s="24">
        <f>SUM(E154:E158)</f>
        <v>0</v>
      </c>
      <c r="J159" s="47"/>
    </row>
    <row r="160" spans="3:12" s="94" customFormat="1" ht="12.75">
      <c r="C160" s="45"/>
      <c r="D160" s="45"/>
      <c r="E160" s="45"/>
      <c r="I160" s="47"/>
      <c r="J160" s="47"/>
      <c r="K160" s="47"/>
      <c r="L160" s="47"/>
    </row>
    <row r="161" spans="2:10" ht="12.75">
      <c r="B161" s="307" t="s">
        <v>194</v>
      </c>
      <c r="C161" s="307"/>
      <c r="D161" s="307"/>
      <c r="E161" s="307"/>
      <c r="F161" s="16" t="s">
        <v>11</v>
      </c>
      <c r="J161" s="47"/>
    </row>
    <row r="162" spans="2:10" ht="12.75">
      <c r="B162" s="306" t="s">
        <v>14</v>
      </c>
      <c r="C162" s="306"/>
      <c r="D162" s="306"/>
      <c r="E162" s="306"/>
      <c r="F162" s="141">
        <f>20%*(J49+J65+J106+J123)</f>
        <v>0</v>
      </c>
      <c r="J162" s="47"/>
    </row>
    <row r="163" spans="2:10" ht="12.75">
      <c r="B163" s="306" t="s">
        <v>13</v>
      </c>
      <c r="C163" s="306"/>
      <c r="D163" s="306"/>
      <c r="E163" s="306"/>
      <c r="F163" s="17"/>
      <c r="J163" s="47"/>
    </row>
    <row r="164" spans="2:10" ht="12.75">
      <c r="B164" s="308" t="s">
        <v>388</v>
      </c>
      <c r="C164" s="308"/>
      <c r="D164" s="308"/>
      <c r="E164" s="308"/>
      <c r="F164" s="51">
        <f>B149+C149+D149</f>
        <v>0</v>
      </c>
      <c r="J164" s="47"/>
    </row>
    <row r="165" spans="2:10" ht="12.75">
      <c r="B165" s="312" t="s">
        <v>387</v>
      </c>
      <c r="C165" s="313"/>
      <c r="D165" s="313"/>
      <c r="E165" s="314"/>
      <c r="F165" s="51">
        <f>E149+F149+G149+H149+B159</f>
        <v>0</v>
      </c>
      <c r="J165" s="47"/>
    </row>
    <row r="166" spans="2:10" ht="12.75">
      <c r="B166" s="309" t="s">
        <v>77</v>
      </c>
      <c r="C166" s="310"/>
      <c r="D166" s="310"/>
      <c r="E166" s="311"/>
      <c r="F166" s="51">
        <f>C159</f>
        <v>0</v>
      </c>
      <c r="J166" s="47"/>
    </row>
    <row r="167" spans="2:10" ht="12.75">
      <c r="B167" s="299" t="s">
        <v>10</v>
      </c>
      <c r="C167" s="299"/>
      <c r="D167" s="299"/>
      <c r="E167" s="299"/>
      <c r="F167" s="18">
        <f>SUM(F162:F166)</f>
        <v>0</v>
      </c>
      <c r="J167" s="47"/>
    </row>
    <row r="168" ht="12.75">
      <c r="J168" s="47"/>
    </row>
    <row r="169" ht="12.75">
      <c r="J169" s="47"/>
    </row>
    <row r="170" ht="12.75">
      <c r="J170" s="47"/>
    </row>
    <row r="171" ht="12.75">
      <c r="J171" s="47"/>
    </row>
    <row r="172" ht="12.75">
      <c r="J172" s="47"/>
    </row>
    <row r="173" ht="12.75">
      <c r="J173" s="47"/>
    </row>
    <row r="174" ht="12.75">
      <c r="J174" s="47"/>
    </row>
    <row r="175" ht="12.75">
      <c r="J175" s="47"/>
    </row>
    <row r="176" ht="12.75">
      <c r="J176" s="47"/>
    </row>
    <row r="177" ht="12.75">
      <c r="J177" s="47"/>
    </row>
    <row r="178" ht="12.75">
      <c r="J178" s="47"/>
    </row>
    <row r="179" ht="12.75">
      <c r="J179" s="47"/>
    </row>
    <row r="180" ht="12.75">
      <c r="J180" s="47"/>
    </row>
    <row r="181" ht="12.75">
      <c r="J181" s="47"/>
    </row>
    <row r="182" ht="12.75">
      <c r="J182" s="47"/>
    </row>
    <row r="183" ht="12.75">
      <c r="J183" s="47"/>
    </row>
    <row r="184" ht="12.75">
      <c r="J184" s="47"/>
    </row>
    <row r="185" ht="12.75">
      <c r="J185" s="47"/>
    </row>
    <row r="186" ht="12.75">
      <c r="J186" s="47"/>
    </row>
    <row r="187" ht="12.75">
      <c r="J187" s="47"/>
    </row>
    <row r="188" ht="12.75">
      <c r="J188" s="47"/>
    </row>
    <row r="189" ht="12.75">
      <c r="J189" s="47"/>
    </row>
    <row r="190" ht="12.75">
      <c r="J190" s="47"/>
    </row>
    <row r="191" ht="12.75">
      <c r="J191" s="47"/>
    </row>
    <row r="192" ht="12.75">
      <c r="J192" s="47"/>
    </row>
    <row r="193" ht="12.75">
      <c r="J193" s="47"/>
    </row>
    <row r="194" ht="12.75">
      <c r="J194" s="47"/>
    </row>
    <row r="195" ht="12.75">
      <c r="J195" s="47"/>
    </row>
    <row r="196" ht="12.75">
      <c r="J196" s="47"/>
    </row>
    <row r="197" ht="12.75">
      <c r="J197" s="47"/>
    </row>
    <row r="198" ht="12.75">
      <c r="J198" s="47"/>
    </row>
    <row r="199" ht="12.75">
      <c r="J199" s="47"/>
    </row>
    <row r="200" ht="12.75">
      <c r="J200" s="47"/>
    </row>
    <row r="201" ht="12.75">
      <c r="J201" s="47"/>
    </row>
    <row r="202" ht="12.75">
      <c r="J202" s="47"/>
    </row>
    <row r="203" ht="12.75">
      <c r="J203" s="47"/>
    </row>
    <row r="204" ht="12.75">
      <c r="J204" s="47"/>
    </row>
    <row r="205" ht="12.75">
      <c r="J205" s="47"/>
    </row>
    <row r="206" ht="12.75">
      <c r="J206" s="47"/>
    </row>
    <row r="207" ht="12.75">
      <c r="J207" s="47"/>
    </row>
    <row r="208" ht="12.75">
      <c r="J208" s="47"/>
    </row>
    <row r="209" ht="12.75">
      <c r="J209" s="47"/>
    </row>
    <row r="210" ht="12.75">
      <c r="J210" s="47"/>
    </row>
    <row r="211" ht="12.75">
      <c r="J211" s="47"/>
    </row>
    <row r="212" ht="12.75">
      <c r="J212" s="47"/>
    </row>
    <row r="213" ht="12.75">
      <c r="J213" s="47"/>
    </row>
    <row r="214" ht="12.75">
      <c r="J214" s="47"/>
    </row>
    <row r="215" ht="12.75">
      <c r="J215" s="47"/>
    </row>
    <row r="216" ht="12.75">
      <c r="J216" s="47"/>
    </row>
    <row r="217" ht="12.75">
      <c r="J217" s="47"/>
    </row>
    <row r="218" ht="12.75">
      <c r="J218" s="47"/>
    </row>
    <row r="219" ht="12.75">
      <c r="J219" s="47"/>
    </row>
    <row r="220" ht="12.75">
      <c r="J220" s="47"/>
    </row>
    <row r="221" ht="12.75">
      <c r="J221" s="47"/>
    </row>
    <row r="222" ht="12.75">
      <c r="J222" s="47"/>
    </row>
    <row r="223" ht="12.75">
      <c r="J223" s="47"/>
    </row>
    <row r="224" ht="12.75">
      <c r="J224" s="47"/>
    </row>
    <row r="225" ht="12.75">
      <c r="J225" s="47"/>
    </row>
    <row r="226" ht="12.75">
      <c r="J226" s="47"/>
    </row>
    <row r="227" ht="12.75">
      <c r="J227" s="47"/>
    </row>
    <row r="228" ht="12.75">
      <c r="J228" s="47"/>
    </row>
    <row r="229" ht="12.75">
      <c r="J229" s="47"/>
    </row>
    <row r="230" ht="12.75">
      <c r="J230" s="47"/>
    </row>
    <row r="231" ht="12.75">
      <c r="J231" s="47"/>
    </row>
    <row r="232" ht="12.75">
      <c r="J232" s="47"/>
    </row>
    <row r="233" ht="12.75">
      <c r="J233" s="47"/>
    </row>
    <row r="234" ht="12.75">
      <c r="J234" s="47"/>
    </row>
    <row r="235" ht="12.75">
      <c r="J235" s="47"/>
    </row>
    <row r="236" ht="12.75">
      <c r="J236" s="47"/>
    </row>
    <row r="237" ht="12.75">
      <c r="J237" s="47"/>
    </row>
    <row r="238" ht="12.75">
      <c r="J238" s="47"/>
    </row>
    <row r="239" ht="12.75">
      <c r="J239" s="47"/>
    </row>
    <row r="240" ht="12.75">
      <c r="J240" s="47"/>
    </row>
    <row r="241" ht="12.75">
      <c r="J241" s="47"/>
    </row>
    <row r="242" ht="12.75">
      <c r="J242" s="47"/>
    </row>
    <row r="243" ht="12.75">
      <c r="J243" s="47"/>
    </row>
    <row r="244" ht="12.75">
      <c r="J244" s="47"/>
    </row>
    <row r="245" ht="12.75">
      <c r="J245" s="47"/>
    </row>
    <row r="246" ht="12.75">
      <c r="J246" s="47"/>
    </row>
    <row r="247" ht="12.75">
      <c r="J247" s="47"/>
    </row>
    <row r="248" ht="12.75">
      <c r="J248" s="47"/>
    </row>
    <row r="249" ht="12.75">
      <c r="J249" s="47"/>
    </row>
    <row r="250" ht="12.75">
      <c r="J250" s="47"/>
    </row>
    <row r="251" ht="12.75">
      <c r="J251" s="47"/>
    </row>
    <row r="252" ht="12.75">
      <c r="J252" s="47"/>
    </row>
    <row r="253" ht="12.75">
      <c r="J253" s="47"/>
    </row>
    <row r="254" ht="12.75">
      <c r="J254" s="47"/>
    </row>
    <row r="255" ht="12.75">
      <c r="J255" s="47"/>
    </row>
    <row r="256" ht="12.75">
      <c r="J256" s="47"/>
    </row>
    <row r="257" ht="12.75">
      <c r="J257" s="47"/>
    </row>
    <row r="258" ht="12.75">
      <c r="J258" s="47"/>
    </row>
    <row r="259" ht="12.75">
      <c r="J259" s="47"/>
    </row>
    <row r="260" ht="12.75">
      <c r="J260" s="47"/>
    </row>
    <row r="261" ht="12.75">
      <c r="J261" s="47"/>
    </row>
    <row r="262" ht="12.75">
      <c r="J262" s="47"/>
    </row>
    <row r="263" ht="12.75">
      <c r="J263" s="47"/>
    </row>
    <row r="264" ht="12.75">
      <c r="J264" s="47"/>
    </row>
    <row r="265" ht="12.75">
      <c r="J265" s="47"/>
    </row>
    <row r="266" ht="12.75">
      <c r="J266" s="47"/>
    </row>
    <row r="267" ht="12.75">
      <c r="J267" s="47"/>
    </row>
    <row r="268" ht="12.75">
      <c r="J268" s="47"/>
    </row>
    <row r="269" ht="12.75">
      <c r="J269" s="47"/>
    </row>
    <row r="270" ht="12.75">
      <c r="J270" s="47"/>
    </row>
    <row r="271" ht="12.75">
      <c r="J271" s="47"/>
    </row>
    <row r="272" ht="12.75">
      <c r="J272" s="47"/>
    </row>
    <row r="273" ht="12.75">
      <c r="J273" s="47"/>
    </row>
    <row r="274" ht="12.75">
      <c r="J274" s="47"/>
    </row>
    <row r="275" ht="12.75">
      <c r="J275" s="47"/>
    </row>
    <row r="276" ht="12.75">
      <c r="J276" s="47"/>
    </row>
    <row r="277" ht="12.75">
      <c r="J277" s="47"/>
    </row>
    <row r="278" ht="12.75">
      <c r="J278" s="47"/>
    </row>
    <row r="279" ht="12.75">
      <c r="J279" s="47"/>
    </row>
    <row r="280" ht="12.75">
      <c r="J280" s="47"/>
    </row>
    <row r="281" ht="12.75">
      <c r="J281" s="47"/>
    </row>
    <row r="282" ht="12.75">
      <c r="J282" s="47"/>
    </row>
    <row r="283" ht="12.75">
      <c r="J283" s="47"/>
    </row>
    <row r="284" ht="12.75">
      <c r="J284" s="47"/>
    </row>
    <row r="285" ht="12.75">
      <c r="J285" s="47"/>
    </row>
    <row r="286" ht="12.75">
      <c r="J286" s="47"/>
    </row>
    <row r="287" ht="12.75">
      <c r="J287" s="47"/>
    </row>
    <row r="288" ht="12.75">
      <c r="J288" s="47"/>
    </row>
    <row r="289" ht="12.75">
      <c r="J289" s="47"/>
    </row>
    <row r="290" ht="12.75">
      <c r="J290" s="47"/>
    </row>
    <row r="291" ht="12.75">
      <c r="J291" s="47"/>
    </row>
    <row r="292" ht="12.75">
      <c r="J292" s="47"/>
    </row>
    <row r="293" ht="12.75">
      <c r="J293" s="47"/>
    </row>
    <row r="294" ht="12.75">
      <c r="J294" s="47"/>
    </row>
    <row r="295" ht="12.75">
      <c r="J295" s="47"/>
    </row>
    <row r="296" ht="12.75">
      <c r="J296" s="47"/>
    </row>
    <row r="297" ht="12.75">
      <c r="J297" s="47"/>
    </row>
    <row r="298" ht="12.75">
      <c r="J298" s="47"/>
    </row>
    <row r="299" ht="12.75">
      <c r="J299" s="47"/>
    </row>
    <row r="300" ht="12.75">
      <c r="J300" s="47"/>
    </row>
    <row r="301" ht="12.75">
      <c r="J301" s="47"/>
    </row>
    <row r="302" ht="12.75">
      <c r="J302" s="47"/>
    </row>
    <row r="303" ht="12.75">
      <c r="J303" s="47"/>
    </row>
    <row r="304" ht="12.75">
      <c r="J304" s="47"/>
    </row>
    <row r="305" ht="12.75">
      <c r="J305" s="47"/>
    </row>
    <row r="306" ht="12.75">
      <c r="J306" s="47"/>
    </row>
    <row r="307" ht="12.75">
      <c r="J307" s="47"/>
    </row>
    <row r="308" ht="12.75">
      <c r="J308" s="47"/>
    </row>
    <row r="309" ht="12.75">
      <c r="J309" s="47"/>
    </row>
    <row r="310" ht="12.75">
      <c r="J310" s="47"/>
    </row>
    <row r="311" ht="12.75">
      <c r="J311" s="47"/>
    </row>
    <row r="312" ht="12.75">
      <c r="J312" s="47"/>
    </row>
    <row r="313" ht="12.75">
      <c r="J313" s="47"/>
    </row>
    <row r="314" ht="12.75">
      <c r="J314" s="47"/>
    </row>
    <row r="315" ht="12.75">
      <c r="J315" s="47"/>
    </row>
    <row r="316" ht="12.75">
      <c r="J316" s="47"/>
    </row>
    <row r="317" ht="12.75">
      <c r="J317" s="47"/>
    </row>
    <row r="318" ht="12.75">
      <c r="J318" s="47"/>
    </row>
    <row r="319" ht="12.75">
      <c r="J319" s="47"/>
    </row>
    <row r="320" ht="12.75">
      <c r="J320" s="47"/>
    </row>
    <row r="321" ht="12.75">
      <c r="J321" s="47"/>
    </row>
    <row r="322" ht="12.75">
      <c r="J322" s="47"/>
    </row>
    <row r="323" ht="12.75">
      <c r="J323" s="47"/>
    </row>
    <row r="324" ht="12.75">
      <c r="J324" s="47"/>
    </row>
    <row r="325" ht="12.75">
      <c r="J325" s="47"/>
    </row>
    <row r="326" ht="12.75">
      <c r="J326" s="47"/>
    </row>
    <row r="327" ht="12.75">
      <c r="J327" s="47"/>
    </row>
    <row r="328" ht="12.75">
      <c r="J328" s="47"/>
    </row>
    <row r="329" ht="12.75">
      <c r="J329" s="47"/>
    </row>
    <row r="330" ht="12.75">
      <c r="J330" s="47"/>
    </row>
    <row r="331" ht="12.75">
      <c r="J331" s="47"/>
    </row>
  </sheetData>
  <sheetProtection password="C662" sheet="1" objects="1" scenarios="1" insertColumns="0" insertRows="0" deleteColumns="0" deleteRows="0"/>
  <protectedRanges>
    <protectedRange password="FC3C" sqref="B14:B48" name="Intervalo1_1_1"/>
    <protectedRange password="FC3C" sqref="B5:B13" name="Intervalo1_1_1_1"/>
    <protectedRange password="FC3C" sqref="B120:D122 G120:I122 I105 I113:I119 I60:I64 E61:F61 G86:H105" name="Intervalo1_3"/>
    <protectedRange password="FC3C" sqref="E76:E79" name="Intervalo1_5_2"/>
    <protectedRange password="FC3C" sqref="G76:H79" name="Intervalo1_5_1_1"/>
    <protectedRange password="FC3C" sqref="B60:C64" name="Intervalo1_1_2"/>
    <protectedRange password="FC3C" sqref="B133:G136" name="Intervalo1_4"/>
    <protectedRange password="FC3C" sqref="B132:G132" name="Intervalo1_2_3"/>
  </protectedRanges>
  <mergeCells count="165">
    <mergeCell ref="B152:B153"/>
    <mergeCell ref="D129:D131"/>
    <mergeCell ref="B141:D141"/>
    <mergeCell ref="E130:E131"/>
    <mergeCell ref="B129:B131"/>
    <mergeCell ref="C129:C131"/>
    <mergeCell ref="E129:H129"/>
    <mergeCell ref="E3:F3"/>
    <mergeCell ref="D3:D4"/>
    <mergeCell ref="E116:F116"/>
    <mergeCell ref="E117:F117"/>
    <mergeCell ref="B50:J50"/>
    <mergeCell ref="G3:J3"/>
    <mergeCell ref="C3:C4"/>
    <mergeCell ref="E95:F95"/>
    <mergeCell ref="B90:D90"/>
    <mergeCell ref="B108:J108"/>
    <mergeCell ref="E114:F114"/>
    <mergeCell ref="E115:F115"/>
    <mergeCell ref="E121:F121"/>
    <mergeCell ref="B114:D114"/>
    <mergeCell ref="E64:F64"/>
    <mergeCell ref="B103:D103"/>
    <mergeCell ref="E103:F103"/>
    <mergeCell ref="B104:D104"/>
    <mergeCell ref="E104:F104"/>
    <mergeCell ref="B93:D93"/>
    <mergeCell ref="B94:D94"/>
    <mergeCell ref="B95:D95"/>
    <mergeCell ref="E90:F90"/>
    <mergeCell ref="B88:D88"/>
    <mergeCell ref="E111:F112"/>
    <mergeCell ref="B101:D101"/>
    <mergeCell ref="E101:F101"/>
    <mergeCell ref="B105:D105"/>
    <mergeCell ref="E105:F105"/>
    <mergeCell ref="B102:D102"/>
    <mergeCell ref="G111:J111"/>
    <mergeCell ref="B113:D113"/>
    <mergeCell ref="E113:F113"/>
    <mergeCell ref="B106:G106"/>
    <mergeCell ref="B111:D112"/>
    <mergeCell ref="B110:J110"/>
    <mergeCell ref="B107:J107"/>
    <mergeCell ref="B86:D86"/>
    <mergeCell ref="E86:F86"/>
    <mergeCell ref="E91:F91"/>
    <mergeCell ref="E92:F92"/>
    <mergeCell ref="E93:F93"/>
    <mergeCell ref="E102:F102"/>
    <mergeCell ref="B87:D87"/>
    <mergeCell ref="B91:D91"/>
    <mergeCell ref="B89:D89"/>
    <mergeCell ref="E89:F89"/>
    <mergeCell ref="B92:D92"/>
    <mergeCell ref="E94:F94"/>
    <mergeCell ref="B74:C75"/>
    <mergeCell ref="G84:J84"/>
    <mergeCell ref="B76:C76"/>
    <mergeCell ref="E74:I74"/>
    <mergeCell ref="E88:F88"/>
    <mergeCell ref="B84:D85"/>
    <mergeCell ref="E84:F85"/>
    <mergeCell ref="E87:F87"/>
    <mergeCell ref="J74:J75"/>
    <mergeCell ref="B79:C79"/>
    <mergeCell ref="B80:G80"/>
    <mergeCell ref="B83:J83"/>
    <mergeCell ref="B66:J66"/>
    <mergeCell ref="B81:J81"/>
    <mergeCell ref="G75:H75"/>
    <mergeCell ref="G76:H76"/>
    <mergeCell ref="G77:H77"/>
    <mergeCell ref="B53:J53"/>
    <mergeCell ref="B72:J72"/>
    <mergeCell ref="G55:J55"/>
    <mergeCell ref="E60:F60"/>
    <mergeCell ref="E62:F62"/>
    <mergeCell ref="B55:B56"/>
    <mergeCell ref="E55:F56"/>
    <mergeCell ref="E57:F57"/>
    <mergeCell ref="B119:D119"/>
    <mergeCell ref="B123:G123"/>
    <mergeCell ref="E122:F122"/>
    <mergeCell ref="B122:D122"/>
    <mergeCell ref="E119:F119"/>
    <mergeCell ref="E118:F118"/>
    <mergeCell ref="B120:D120"/>
    <mergeCell ref="B121:D121"/>
    <mergeCell ref="E120:F120"/>
    <mergeCell ref="B167:E167"/>
    <mergeCell ref="B73:J73"/>
    <mergeCell ref="B2:J2"/>
    <mergeCell ref="B54:J54"/>
    <mergeCell ref="B163:E163"/>
    <mergeCell ref="B161:E161"/>
    <mergeCell ref="B164:E164"/>
    <mergeCell ref="B162:E162"/>
    <mergeCell ref="B166:E166"/>
    <mergeCell ref="B165:E165"/>
    <mergeCell ref="K87:L87"/>
    <mergeCell ref="B138:G138"/>
    <mergeCell ref="B68:J69"/>
    <mergeCell ref="K10:L10"/>
    <mergeCell ref="B1:J1"/>
    <mergeCell ref="B124:J124"/>
    <mergeCell ref="B115:D115"/>
    <mergeCell ref="B116:D116"/>
    <mergeCell ref="B117:D117"/>
    <mergeCell ref="B118:D118"/>
    <mergeCell ref="E58:F58"/>
    <mergeCell ref="E59:F59"/>
    <mergeCell ref="E61:F61"/>
    <mergeCell ref="E63:F63"/>
    <mergeCell ref="B77:C77"/>
    <mergeCell ref="B78:C78"/>
    <mergeCell ref="B65:I65"/>
    <mergeCell ref="G62:H62"/>
    <mergeCell ref="G63:H63"/>
    <mergeCell ref="G64:H64"/>
    <mergeCell ref="E100:F100"/>
    <mergeCell ref="B96:D96"/>
    <mergeCell ref="E96:F96"/>
    <mergeCell ref="B97:D97"/>
    <mergeCell ref="E97:F97"/>
    <mergeCell ref="B98:D98"/>
    <mergeCell ref="E98:F98"/>
    <mergeCell ref="G56:H56"/>
    <mergeCell ref="G57:H57"/>
    <mergeCell ref="G58:H58"/>
    <mergeCell ref="G59:H59"/>
    <mergeCell ref="G60:H60"/>
    <mergeCell ref="G61:H61"/>
    <mergeCell ref="G78:H78"/>
    <mergeCell ref="G79:H79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B128:H128"/>
    <mergeCell ref="G95:H95"/>
    <mergeCell ref="G96:H96"/>
    <mergeCell ref="G97:H97"/>
    <mergeCell ref="G98:H98"/>
    <mergeCell ref="G99:H99"/>
    <mergeCell ref="G100:H100"/>
    <mergeCell ref="B99:D99"/>
    <mergeCell ref="E99:F99"/>
    <mergeCell ref="B100:D100"/>
    <mergeCell ref="B137:G137"/>
    <mergeCell ref="F130:F131"/>
    <mergeCell ref="E141:H141"/>
    <mergeCell ref="B139:H139"/>
    <mergeCell ref="B126:J126"/>
    <mergeCell ref="G101:H101"/>
    <mergeCell ref="G102:H102"/>
    <mergeCell ref="G103:H103"/>
    <mergeCell ref="G104:H104"/>
    <mergeCell ref="G105:H105"/>
  </mergeCells>
  <dataValidations count="9">
    <dataValidation type="custom" allowBlank="1" showInputMessage="1" showErrorMessage="1" errorTitle="Atenção!" error="Esta Célula não poderá ser alterada!&#10;Emtre em contato com seu administrador!" sqref="B49 B2 J3:J4 G3:G4 H3:I3">
      <formula1>"Texto"</formula1>
    </dataValidation>
    <dataValidation type="custom" allowBlank="1" showInputMessage="1" showErrorMessage="1" errorTitle="Atenção!" error="Esta Célula não poderá ser alterada!&#10;Entre contato com seu administrador!" sqref="C151 E129:E130 B150:F150 B140:F140 B137">
      <formula1>"Testo"</formula1>
    </dataValidation>
    <dataValidation type="decimal" allowBlank="1" showInputMessage="1" promptTitle="Atenção!" prompt="O valor do vale transporte será definido pelo número de meses x o valor mensal de acordo com o projeto." sqref="D154:E158">
      <formula1>0</formula1>
      <formula2>40000000</formula2>
    </dataValidation>
    <dataValidation type="whole" allowBlank="1" showInputMessage="1" showErrorMessage="1" errorTitle="Atenção!" error="Esta Célula não poderá ser alterada!&#10;Entre em contato com seu administrador!" sqref="C144:D148">
      <formula1>40000000</formula1>
      <formula2>40000000</formula2>
    </dataValidation>
    <dataValidation type="whole" allowBlank="1" showInputMessage="1" showErrorMessage="1" error="Esta Célula não poderá ser alterada!&#10;Entre contato com seu administrador!" sqref="I76:J79">
      <formula1>0</formula1>
      <formula2>0</formula2>
    </dataValidation>
    <dataValidation type="whole" allowBlank="1" showInputMessage="1" showErrorMessage="1" error="Esta Célula não poderá ser alterada!&#10;Entre em contato com seu administrador!" sqref="J113:J123 J65 J86:J106">
      <formula1>0</formula1>
      <formula2>0</formula2>
    </dataValidation>
    <dataValidation type="custom" allowBlank="1" showInputMessage="1" showErrorMessage="1" errorTitle="Atenção!" error="Esta Célula não poderá ser alterada!&#10;Entre em contato com seu administrador!" sqref="B123 E113:F122 B84:D85 B67:H67 J84:J85 G84:I84 J111:J112 B111:D112 I75 B70:H70 G111:I111 B106 G55:J55 B55 E74 B80 B65:I65 E86:F105 E57:F58">
      <formula1>"Texto"</formula1>
    </dataValidation>
    <dataValidation type="custom" showInputMessage="1" showErrorMessage="1" errorTitle="Atenção!" error="Esta Célula não poderá ser alterada!&#10;Entre em contato com seu administrador!" sqref="F163 B162:E163 F161 B167:E167">
      <formula1>"Texto"</formula1>
    </dataValidation>
    <dataValidation type="whole" allowBlank="1" showInputMessage="1" showErrorMessage="1" error="Esta Célula não poderá ser alterada!&#10;Entre em contato com seu administrador!" sqref="J57:J63">
      <formula1>40000000</formula1>
      <formula2>40000000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49" r:id="rId1"/>
  <rowBreaks count="2" manualBreakCount="2">
    <brk id="52" max="10" man="1"/>
    <brk id="10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4.57421875" style="47" customWidth="1"/>
    <col min="2" max="2" width="11.421875" style="47" bestFit="1" customWidth="1"/>
    <col min="3" max="3" width="17.8515625" style="47" customWidth="1"/>
    <col min="4" max="4" width="6.28125" style="47" bestFit="1" customWidth="1"/>
    <col min="5" max="5" width="7.57421875" style="47" customWidth="1"/>
    <col min="6" max="7" width="7.8515625" style="47" customWidth="1"/>
    <col min="8" max="8" width="9.28125" style="47" customWidth="1"/>
    <col min="9" max="9" width="13.8515625" style="47" bestFit="1" customWidth="1"/>
    <col min="10" max="10" width="12.00390625" style="47" customWidth="1"/>
    <col min="11" max="11" width="9.140625" style="47" customWidth="1"/>
    <col min="12" max="12" width="7.8515625" style="47" bestFit="1" customWidth="1"/>
    <col min="13" max="13" width="11.57421875" style="47" customWidth="1"/>
    <col min="14" max="16384" width="9.140625" style="47" customWidth="1"/>
  </cols>
  <sheetData>
    <row r="1" spans="1:13" ht="12.75">
      <c r="A1" s="296" t="s">
        <v>373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97"/>
    </row>
    <row r="2" spans="1:13" s="146" customFormat="1" ht="25.5" customHeight="1">
      <c r="A2" s="142" t="s">
        <v>43</v>
      </c>
      <c r="B2" s="142" t="s">
        <v>28</v>
      </c>
      <c r="C2" s="143" t="s">
        <v>375</v>
      </c>
      <c r="D2" s="143" t="s">
        <v>52</v>
      </c>
      <c r="E2" s="144" t="s">
        <v>44</v>
      </c>
      <c r="F2" s="144" t="s">
        <v>45</v>
      </c>
      <c r="G2" s="144" t="s">
        <v>50</v>
      </c>
      <c r="H2" s="145" t="s">
        <v>49</v>
      </c>
      <c r="I2" s="142" t="s">
        <v>51</v>
      </c>
      <c r="J2" s="142" t="s">
        <v>46</v>
      </c>
      <c r="K2" s="142" t="s">
        <v>47</v>
      </c>
      <c r="L2" s="142" t="s">
        <v>48</v>
      </c>
      <c r="M2" s="144" t="s">
        <v>17</v>
      </c>
    </row>
    <row r="3" spans="1:13" ht="12.75">
      <c r="A3" s="3"/>
      <c r="B3" s="9"/>
      <c r="C3" s="153"/>
      <c r="D3" s="153"/>
      <c r="E3" s="9"/>
      <c r="F3" s="9"/>
      <c r="G3" s="9"/>
      <c r="H3" s="154"/>
      <c r="I3" s="9">
        <v>0</v>
      </c>
      <c r="J3" s="9"/>
      <c r="K3" s="155">
        <v>0</v>
      </c>
      <c r="L3" s="9">
        <v>1</v>
      </c>
      <c r="M3" s="147">
        <f>ROUND((I3/L3*K3)*(D3*2),2)</f>
        <v>0</v>
      </c>
    </row>
    <row r="4" spans="1:13" ht="12.75">
      <c r="A4" s="3"/>
      <c r="B4" s="9"/>
      <c r="C4" s="153"/>
      <c r="D4" s="153"/>
      <c r="E4" s="9"/>
      <c r="F4" s="9"/>
      <c r="G4" s="9"/>
      <c r="H4" s="154"/>
      <c r="I4" s="9">
        <v>0</v>
      </c>
      <c r="J4" s="9"/>
      <c r="K4" s="155">
        <v>0</v>
      </c>
      <c r="L4" s="9">
        <v>1</v>
      </c>
      <c r="M4" s="147">
        <f aca="true" t="shared" si="0" ref="M4:M12">ROUND((I4/L4*K4)*(D4*2),2)</f>
        <v>0</v>
      </c>
    </row>
    <row r="5" spans="1:13" ht="12.75">
      <c r="A5" s="10"/>
      <c r="B5" s="9"/>
      <c r="C5" s="153"/>
      <c r="D5" s="153"/>
      <c r="E5" s="9"/>
      <c r="F5" s="9"/>
      <c r="G5" s="9"/>
      <c r="H5" s="154"/>
      <c r="I5" s="9">
        <v>0</v>
      </c>
      <c r="J5" s="9"/>
      <c r="K5" s="155">
        <v>0</v>
      </c>
      <c r="L5" s="9">
        <v>1</v>
      </c>
      <c r="M5" s="147">
        <f t="shared" si="0"/>
        <v>0</v>
      </c>
    </row>
    <row r="6" spans="1:13" ht="12.75">
      <c r="A6" s="10"/>
      <c r="B6" s="9"/>
      <c r="C6" s="153"/>
      <c r="D6" s="153"/>
      <c r="E6" s="9"/>
      <c r="F6" s="9"/>
      <c r="G6" s="9"/>
      <c r="H6" s="154"/>
      <c r="I6" s="9">
        <v>0</v>
      </c>
      <c r="J6" s="9"/>
      <c r="K6" s="155">
        <v>0</v>
      </c>
      <c r="L6" s="9">
        <v>1</v>
      </c>
      <c r="M6" s="147">
        <f t="shared" si="0"/>
        <v>0</v>
      </c>
    </row>
    <row r="7" spans="1:13" ht="12.75">
      <c r="A7" s="3"/>
      <c r="B7" s="9"/>
      <c r="C7" s="153"/>
      <c r="D7" s="153"/>
      <c r="E7" s="9"/>
      <c r="F7" s="9"/>
      <c r="G7" s="9"/>
      <c r="H7" s="154"/>
      <c r="I7" s="9">
        <v>0</v>
      </c>
      <c r="J7" s="9"/>
      <c r="K7" s="155">
        <v>0</v>
      </c>
      <c r="L7" s="9">
        <v>1</v>
      </c>
      <c r="M7" s="147">
        <f t="shared" si="0"/>
        <v>0</v>
      </c>
    </row>
    <row r="8" spans="1:13" ht="12.75">
      <c r="A8" s="3"/>
      <c r="B8" s="9"/>
      <c r="C8" s="153"/>
      <c r="D8" s="153"/>
      <c r="E8" s="9"/>
      <c r="F8" s="9"/>
      <c r="G8" s="9"/>
      <c r="H8" s="154"/>
      <c r="I8" s="9">
        <v>0</v>
      </c>
      <c r="J8" s="9"/>
      <c r="K8" s="155">
        <v>0</v>
      </c>
      <c r="L8" s="9">
        <v>1</v>
      </c>
      <c r="M8" s="147">
        <f t="shared" si="0"/>
        <v>0</v>
      </c>
    </row>
    <row r="9" spans="1:13" ht="12.75">
      <c r="A9" s="10"/>
      <c r="B9" s="9"/>
      <c r="C9" s="153"/>
      <c r="D9" s="153"/>
      <c r="E9" s="9"/>
      <c r="F9" s="9"/>
      <c r="G9" s="9"/>
      <c r="H9" s="154"/>
      <c r="I9" s="9">
        <v>0</v>
      </c>
      <c r="J9" s="9"/>
      <c r="K9" s="155">
        <v>0</v>
      </c>
      <c r="L9" s="9">
        <v>1</v>
      </c>
      <c r="M9" s="147">
        <f t="shared" si="0"/>
        <v>0</v>
      </c>
    </row>
    <row r="10" spans="1:13" ht="12.75">
      <c r="A10" s="10"/>
      <c r="B10" s="9"/>
      <c r="C10" s="153"/>
      <c r="D10" s="153"/>
      <c r="E10" s="9"/>
      <c r="F10" s="9"/>
      <c r="G10" s="9"/>
      <c r="H10" s="154"/>
      <c r="I10" s="9">
        <v>0</v>
      </c>
      <c r="J10" s="9"/>
      <c r="K10" s="155">
        <v>0</v>
      </c>
      <c r="L10" s="9">
        <v>1</v>
      </c>
      <c r="M10" s="147">
        <f t="shared" si="0"/>
        <v>0</v>
      </c>
    </row>
    <row r="11" spans="1:13" ht="12.75">
      <c r="A11" s="10"/>
      <c r="B11" s="9"/>
      <c r="C11" s="153"/>
      <c r="D11" s="153"/>
      <c r="E11" s="9"/>
      <c r="F11" s="9"/>
      <c r="G11" s="9"/>
      <c r="H11" s="154"/>
      <c r="I11" s="9">
        <v>0</v>
      </c>
      <c r="J11" s="9"/>
      <c r="K11" s="155">
        <v>0</v>
      </c>
      <c r="L11" s="9">
        <v>1</v>
      </c>
      <c r="M11" s="147">
        <f t="shared" si="0"/>
        <v>0</v>
      </c>
    </row>
    <row r="12" spans="1:13" ht="12.75">
      <c r="A12" s="3"/>
      <c r="B12" s="9"/>
      <c r="C12" s="153"/>
      <c r="D12" s="153"/>
      <c r="E12" s="9"/>
      <c r="F12" s="9"/>
      <c r="G12" s="9"/>
      <c r="H12" s="154"/>
      <c r="I12" s="9">
        <v>0</v>
      </c>
      <c r="J12" s="9"/>
      <c r="K12" s="155">
        <v>0</v>
      </c>
      <c r="L12" s="9">
        <v>1</v>
      </c>
      <c r="M12" s="147">
        <f t="shared" si="0"/>
        <v>0</v>
      </c>
    </row>
    <row r="13" spans="1:13" ht="12.75">
      <c r="A13" s="10"/>
      <c r="B13" s="9"/>
      <c r="C13" s="153"/>
      <c r="D13" s="153"/>
      <c r="E13" s="9"/>
      <c r="F13" s="9"/>
      <c r="G13" s="9"/>
      <c r="H13" s="154"/>
      <c r="I13" s="9">
        <v>0</v>
      </c>
      <c r="J13" s="9"/>
      <c r="K13" s="155">
        <v>0</v>
      </c>
      <c r="L13" s="9">
        <v>1</v>
      </c>
      <c r="M13" s="147">
        <f>ROUND((I13/L13*K13)*(D13*2),2)</f>
        <v>0</v>
      </c>
    </row>
    <row r="14" spans="1:13" s="151" customFormat="1" ht="12.75">
      <c r="A14" s="15"/>
      <c r="B14" s="15"/>
      <c r="C14" s="204"/>
      <c r="D14" s="148"/>
      <c r="E14" s="15"/>
      <c r="F14" s="15"/>
      <c r="G14" s="15"/>
      <c r="H14" s="149"/>
      <c r="I14" s="15"/>
      <c r="J14" s="15"/>
      <c r="K14" s="15"/>
      <c r="L14" s="15"/>
      <c r="M14" s="150">
        <f>SUM(M3:M13)</f>
        <v>0</v>
      </c>
    </row>
    <row r="15" spans="2:7" s="151" customFormat="1" ht="12.75">
      <c r="B15" s="47"/>
      <c r="C15" s="47"/>
      <c r="D15" s="47"/>
      <c r="E15" s="47"/>
      <c r="F15" s="47"/>
      <c r="G15" s="152"/>
    </row>
    <row r="16" spans="1:7" s="151" customFormat="1" ht="12.75">
      <c r="A16" s="162" t="s">
        <v>374</v>
      </c>
      <c r="B16" s="47"/>
      <c r="C16" s="47"/>
      <c r="D16" s="47"/>
      <c r="E16" s="47"/>
      <c r="F16" s="47"/>
      <c r="G16" s="152"/>
    </row>
    <row r="17" spans="1:7" s="151" customFormat="1" ht="12.75">
      <c r="A17" s="203"/>
      <c r="B17" s="47"/>
      <c r="C17" s="47"/>
      <c r="D17" s="47"/>
      <c r="E17" s="47"/>
      <c r="F17" s="47"/>
      <c r="G17" s="152"/>
    </row>
    <row r="18" spans="1:7" s="151" customFormat="1" ht="12.75" customHeight="1">
      <c r="A18" s="203"/>
      <c r="B18" s="47"/>
      <c r="C18" s="47"/>
      <c r="D18" s="47"/>
      <c r="E18" s="47"/>
      <c r="F18" s="47"/>
      <c r="G18" s="152"/>
    </row>
    <row r="19" spans="1:7" s="151" customFormat="1" ht="12.75" customHeight="1">
      <c r="A19" s="203"/>
      <c r="B19" s="47"/>
      <c r="C19" s="47"/>
      <c r="D19" s="47"/>
      <c r="E19" s="47"/>
      <c r="F19" s="47"/>
      <c r="G19" s="152"/>
    </row>
    <row r="20" spans="1:7" ht="12.75">
      <c r="A20" s="203"/>
      <c r="G20" s="152"/>
    </row>
    <row r="21" spans="1:7" ht="12.75">
      <c r="A21" s="203"/>
      <c r="G21" s="152"/>
    </row>
    <row r="22" spans="1:7" ht="12.75">
      <c r="A22" s="203"/>
      <c r="G22" s="152"/>
    </row>
    <row r="23" ht="12.75">
      <c r="A23" s="151"/>
    </row>
    <row r="24" ht="12.75">
      <c r="A24" s="151"/>
    </row>
    <row r="25" ht="12.75">
      <c r="A25" s="151"/>
    </row>
  </sheetData>
  <sheetProtection password="C662" sheet="1"/>
  <protectedRanges>
    <protectedRange password="FC3C" sqref="A9:A11 A5:A6" name="Intervalo1_1"/>
    <protectedRange password="FC3C" sqref="A7:A8 A3:A4 A12" name="Intervalo1_2"/>
    <protectedRange password="FC3C" sqref="A13" name="Intervalo1_3"/>
  </protectedRanges>
  <mergeCells count="1">
    <mergeCell ref="A1:M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421875" style="47" customWidth="1"/>
    <col min="2" max="2" width="33.421875" style="47" customWidth="1"/>
    <col min="3" max="3" width="9.140625" style="47" customWidth="1"/>
    <col min="4" max="4" width="9.140625" style="62" customWidth="1"/>
    <col min="5" max="5" width="9.140625" style="163" customWidth="1"/>
    <col min="6" max="6" width="13.00390625" style="48" customWidth="1"/>
    <col min="7" max="16384" width="9.140625" style="47" customWidth="1"/>
  </cols>
  <sheetData>
    <row r="1" spans="1:6" ht="12.75">
      <c r="A1" s="296" t="s">
        <v>272</v>
      </c>
      <c r="B1" s="220"/>
      <c r="C1" s="220"/>
      <c r="D1" s="220"/>
      <c r="E1" s="220"/>
      <c r="F1" s="220"/>
    </row>
    <row r="2" spans="1:6" ht="24">
      <c r="A2" s="142" t="s">
        <v>53</v>
      </c>
      <c r="B2" s="142" t="s">
        <v>54</v>
      </c>
      <c r="C2" s="143" t="s">
        <v>55</v>
      </c>
      <c r="D2" s="156" t="s">
        <v>56</v>
      </c>
      <c r="E2" s="157" t="s">
        <v>23</v>
      </c>
      <c r="F2" s="158" t="s">
        <v>57</v>
      </c>
    </row>
    <row r="3" spans="1:6" ht="12.75">
      <c r="A3" s="117">
        <v>1</v>
      </c>
      <c r="B3" s="164"/>
      <c r="C3" s="165"/>
      <c r="D3" s="166"/>
      <c r="E3" s="167"/>
      <c r="F3" s="141">
        <f>D3*E3</f>
        <v>0</v>
      </c>
    </row>
    <row r="4" spans="1:6" ht="12.75">
      <c r="A4" s="117">
        <v>2</v>
      </c>
      <c r="B4" s="164"/>
      <c r="C4" s="165"/>
      <c r="D4" s="166"/>
      <c r="E4" s="167"/>
      <c r="F4" s="141">
        <f aca="true" t="shared" si="0" ref="F4:F33">D4*E4</f>
        <v>0</v>
      </c>
    </row>
    <row r="5" spans="1:6" ht="12.75">
      <c r="A5" s="117">
        <v>3</v>
      </c>
      <c r="B5" s="164"/>
      <c r="C5" s="165"/>
      <c r="D5" s="166"/>
      <c r="E5" s="167"/>
      <c r="F5" s="141">
        <f t="shared" si="0"/>
        <v>0</v>
      </c>
    </row>
    <row r="6" spans="1:6" ht="12.75">
      <c r="A6" s="117">
        <v>4</v>
      </c>
      <c r="B6" s="164"/>
      <c r="C6" s="165"/>
      <c r="D6" s="166"/>
      <c r="E6" s="167"/>
      <c r="F6" s="141">
        <f t="shared" si="0"/>
        <v>0</v>
      </c>
    </row>
    <row r="7" spans="1:6" ht="12.75">
      <c r="A7" s="117">
        <v>5</v>
      </c>
      <c r="B7" s="164"/>
      <c r="C7" s="165"/>
      <c r="D7" s="166"/>
      <c r="E7" s="167"/>
      <c r="F7" s="141">
        <f t="shared" si="0"/>
        <v>0</v>
      </c>
    </row>
    <row r="8" spans="1:6" ht="12.75">
      <c r="A8" s="117">
        <v>6</v>
      </c>
      <c r="B8" s="164"/>
      <c r="C8" s="165"/>
      <c r="D8" s="166"/>
      <c r="E8" s="167"/>
      <c r="F8" s="141">
        <f t="shared" si="0"/>
        <v>0</v>
      </c>
    </row>
    <row r="9" spans="1:6" ht="12.75">
      <c r="A9" s="117">
        <v>7</v>
      </c>
      <c r="B9" s="164"/>
      <c r="C9" s="165"/>
      <c r="D9" s="166"/>
      <c r="E9" s="167"/>
      <c r="F9" s="141">
        <f t="shared" si="0"/>
        <v>0</v>
      </c>
    </row>
    <row r="10" spans="1:6" ht="12.75">
      <c r="A10" s="117">
        <v>8</v>
      </c>
      <c r="B10" s="164"/>
      <c r="C10" s="165"/>
      <c r="D10" s="166"/>
      <c r="E10" s="167"/>
      <c r="F10" s="141">
        <f t="shared" si="0"/>
        <v>0</v>
      </c>
    </row>
    <row r="11" spans="1:6" ht="12.75">
      <c r="A11" s="117">
        <v>9</v>
      </c>
      <c r="B11" s="164"/>
      <c r="C11" s="165"/>
      <c r="D11" s="166"/>
      <c r="E11" s="167"/>
      <c r="F11" s="141">
        <f t="shared" si="0"/>
        <v>0</v>
      </c>
    </row>
    <row r="12" spans="1:6" ht="12.75">
      <c r="A12" s="117">
        <v>10</v>
      </c>
      <c r="B12" s="164"/>
      <c r="C12" s="165"/>
      <c r="D12" s="166"/>
      <c r="E12" s="167"/>
      <c r="F12" s="141">
        <f t="shared" si="0"/>
        <v>0</v>
      </c>
    </row>
    <row r="13" spans="1:6" ht="12.75">
      <c r="A13" s="117">
        <v>11</v>
      </c>
      <c r="B13" s="164"/>
      <c r="C13" s="165"/>
      <c r="D13" s="166"/>
      <c r="E13" s="167"/>
      <c r="F13" s="141">
        <f t="shared" si="0"/>
        <v>0</v>
      </c>
    </row>
    <row r="14" spans="1:6" ht="12.75">
      <c r="A14" s="117">
        <v>12</v>
      </c>
      <c r="B14" s="164"/>
      <c r="C14" s="165"/>
      <c r="D14" s="166"/>
      <c r="E14" s="167"/>
      <c r="F14" s="141">
        <f t="shared" si="0"/>
        <v>0</v>
      </c>
    </row>
    <row r="15" spans="1:6" ht="12.75">
      <c r="A15" s="117">
        <v>13</v>
      </c>
      <c r="B15" s="164"/>
      <c r="C15" s="165"/>
      <c r="D15" s="166"/>
      <c r="E15" s="167"/>
      <c r="F15" s="141">
        <f t="shared" si="0"/>
        <v>0</v>
      </c>
    </row>
    <row r="16" spans="1:6" ht="12.75">
      <c r="A16" s="117">
        <v>14</v>
      </c>
      <c r="B16" s="164"/>
      <c r="C16" s="165"/>
      <c r="D16" s="166"/>
      <c r="E16" s="167"/>
      <c r="F16" s="141">
        <f t="shared" si="0"/>
        <v>0</v>
      </c>
    </row>
    <row r="17" spans="1:6" ht="12.75">
      <c r="A17" s="117">
        <v>15</v>
      </c>
      <c r="B17" s="164"/>
      <c r="C17" s="165"/>
      <c r="D17" s="166"/>
      <c r="E17" s="167"/>
      <c r="F17" s="141">
        <f t="shared" si="0"/>
        <v>0</v>
      </c>
    </row>
    <row r="18" spans="1:6" ht="12.75">
      <c r="A18" s="117">
        <v>16</v>
      </c>
      <c r="B18" s="164"/>
      <c r="C18" s="165"/>
      <c r="D18" s="166"/>
      <c r="E18" s="167"/>
      <c r="F18" s="141">
        <f t="shared" si="0"/>
        <v>0</v>
      </c>
    </row>
    <row r="19" spans="1:6" ht="12.75">
      <c r="A19" s="117">
        <v>17</v>
      </c>
      <c r="B19" s="164"/>
      <c r="C19" s="165"/>
      <c r="D19" s="166"/>
      <c r="E19" s="167"/>
      <c r="F19" s="141">
        <f t="shared" si="0"/>
        <v>0</v>
      </c>
    </row>
    <row r="20" spans="1:6" ht="12.75">
      <c r="A20" s="117">
        <v>18</v>
      </c>
      <c r="B20" s="164"/>
      <c r="C20" s="165"/>
      <c r="D20" s="166"/>
      <c r="E20" s="167"/>
      <c r="F20" s="141">
        <f t="shared" si="0"/>
        <v>0</v>
      </c>
    </row>
    <row r="21" spans="1:6" ht="12.75">
      <c r="A21" s="117">
        <v>19</v>
      </c>
      <c r="B21" s="164"/>
      <c r="C21" s="165"/>
      <c r="D21" s="166"/>
      <c r="E21" s="167"/>
      <c r="F21" s="141">
        <f t="shared" si="0"/>
        <v>0</v>
      </c>
    </row>
    <row r="22" spans="1:6" ht="12.75">
      <c r="A22" s="117">
        <v>20</v>
      </c>
      <c r="B22" s="164"/>
      <c r="C22" s="165"/>
      <c r="D22" s="168"/>
      <c r="E22" s="167"/>
      <c r="F22" s="141">
        <f t="shared" si="0"/>
        <v>0</v>
      </c>
    </row>
    <row r="23" spans="1:6" ht="12.75">
      <c r="A23" s="117">
        <v>21</v>
      </c>
      <c r="B23" s="164"/>
      <c r="C23" s="165"/>
      <c r="D23" s="168"/>
      <c r="E23" s="167"/>
      <c r="F23" s="141">
        <f t="shared" si="0"/>
        <v>0</v>
      </c>
    </row>
    <row r="24" spans="1:6" ht="12.75">
      <c r="A24" s="117">
        <v>22</v>
      </c>
      <c r="B24" s="164"/>
      <c r="C24" s="165"/>
      <c r="D24" s="168"/>
      <c r="E24" s="167"/>
      <c r="F24" s="141">
        <f t="shared" si="0"/>
        <v>0</v>
      </c>
    </row>
    <row r="25" spans="1:6" ht="12.75">
      <c r="A25" s="117">
        <v>23</v>
      </c>
      <c r="B25" s="164"/>
      <c r="C25" s="165"/>
      <c r="D25" s="168"/>
      <c r="E25" s="167"/>
      <c r="F25" s="141">
        <f t="shared" si="0"/>
        <v>0</v>
      </c>
    </row>
    <row r="26" spans="1:6" ht="12.75">
      <c r="A26" s="117">
        <v>24</v>
      </c>
      <c r="B26" s="164"/>
      <c r="C26" s="165"/>
      <c r="D26" s="168"/>
      <c r="E26" s="167"/>
      <c r="F26" s="141">
        <f t="shared" si="0"/>
        <v>0</v>
      </c>
    </row>
    <row r="27" spans="1:6" ht="12.75">
      <c r="A27" s="117">
        <v>25</v>
      </c>
      <c r="B27" s="164"/>
      <c r="C27" s="165"/>
      <c r="D27" s="168"/>
      <c r="E27" s="167"/>
      <c r="F27" s="141">
        <f t="shared" si="0"/>
        <v>0</v>
      </c>
    </row>
    <row r="28" spans="1:6" ht="12.75">
      <c r="A28" s="117">
        <v>26</v>
      </c>
      <c r="B28" s="164"/>
      <c r="C28" s="165"/>
      <c r="D28" s="169"/>
      <c r="E28" s="167"/>
      <c r="F28" s="141">
        <f t="shared" si="0"/>
        <v>0</v>
      </c>
    </row>
    <row r="29" spans="1:6" ht="12.75">
      <c r="A29" s="117">
        <v>27</v>
      </c>
      <c r="B29" s="164"/>
      <c r="C29" s="165"/>
      <c r="D29" s="169"/>
      <c r="E29" s="167"/>
      <c r="F29" s="141">
        <f t="shared" si="0"/>
        <v>0</v>
      </c>
    </row>
    <row r="30" spans="1:6" ht="12.75">
      <c r="A30" s="117">
        <v>28</v>
      </c>
      <c r="B30" s="164"/>
      <c r="C30" s="165"/>
      <c r="D30" s="169"/>
      <c r="E30" s="167"/>
      <c r="F30" s="141">
        <f t="shared" si="0"/>
        <v>0</v>
      </c>
    </row>
    <row r="31" spans="1:6" ht="12.75">
      <c r="A31" s="117">
        <v>29</v>
      </c>
      <c r="B31" s="164"/>
      <c r="C31" s="165"/>
      <c r="D31" s="169"/>
      <c r="E31" s="167"/>
      <c r="F31" s="141">
        <f t="shared" si="0"/>
        <v>0</v>
      </c>
    </row>
    <row r="32" spans="1:6" ht="12.75">
      <c r="A32" s="117">
        <v>30</v>
      </c>
      <c r="B32" s="164"/>
      <c r="C32" s="165"/>
      <c r="D32" s="169"/>
      <c r="E32" s="167"/>
      <c r="F32" s="141">
        <f t="shared" si="0"/>
        <v>0</v>
      </c>
    </row>
    <row r="33" spans="1:6" ht="12.75">
      <c r="A33" s="117">
        <v>31</v>
      </c>
      <c r="B33" s="164"/>
      <c r="C33" s="165"/>
      <c r="D33" s="170"/>
      <c r="E33" s="167"/>
      <c r="F33" s="141">
        <f t="shared" si="0"/>
        <v>0</v>
      </c>
    </row>
    <row r="34" spans="1:6" s="162" customFormat="1" ht="12.75">
      <c r="A34" s="53"/>
      <c r="B34" s="53" t="s">
        <v>10</v>
      </c>
      <c r="C34" s="159"/>
      <c r="D34" s="58"/>
      <c r="E34" s="160"/>
      <c r="F34" s="161">
        <f>SUM(F3:F33)</f>
        <v>0</v>
      </c>
    </row>
    <row r="35" spans="1:6" ht="12.75">
      <c r="A35" s="53"/>
      <c r="B35" s="53" t="s">
        <v>58</v>
      </c>
      <c r="C35" s="159"/>
      <c r="D35" s="58"/>
      <c r="E35" s="160"/>
      <c r="F35" s="161" t="e">
        <f>F34/'1. Receitas '!E17*100</f>
        <v>#DIV/0!</v>
      </c>
    </row>
  </sheetData>
  <sheetProtection password="C662" sheet="1"/>
  <protectedRanges>
    <protectedRange password="FC3C" sqref="A3:A33" name="Intervalo1_2"/>
  </protectedRanges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PROPESQ</dc:creator>
  <cp:keywords/>
  <dc:description/>
  <cp:lastModifiedBy>frade</cp:lastModifiedBy>
  <cp:lastPrinted>2019-10-01T15:50:12Z</cp:lastPrinted>
  <dcterms:created xsi:type="dcterms:W3CDTF">2007-12-07T11:32:57Z</dcterms:created>
  <dcterms:modified xsi:type="dcterms:W3CDTF">2021-02-08T15:56:06Z</dcterms:modified>
  <cp:category/>
  <cp:version/>
  <cp:contentType/>
  <cp:contentStatus/>
</cp:coreProperties>
</file>